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共有\畜種別流通統計\令和５年\"/>
    </mc:Choice>
  </mc:AlternateContent>
  <xr:revisionPtr revIDLastSave="0" documentId="13_ncr:1_{21528D09-0A2B-499B-82DB-D16146B01380}" xr6:coauthVersionLast="47" xr6:coauthVersionMax="47" xr10:uidLastSave="{00000000-0000-0000-0000-000000000000}"/>
  <bookViews>
    <workbookView xWindow="-120" yWindow="-120" windowWidth="19440" windowHeight="14880" tabRatio="669" activeTab="11" xr2:uid="{00000000-000D-0000-FFFF-FFFF00000000}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令和5年計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13" l="1"/>
  <c r="G31" i="13"/>
  <c r="F31" i="13"/>
  <c r="E31" i="13"/>
  <c r="D31" i="13"/>
  <c r="C31" i="13"/>
  <c r="G30" i="13"/>
  <c r="F30" i="13"/>
  <c r="E30" i="13"/>
  <c r="D30" i="13"/>
  <c r="C30" i="13"/>
  <c r="G29" i="13"/>
  <c r="F29" i="13"/>
  <c r="E29" i="13"/>
  <c r="D29" i="13"/>
  <c r="C29" i="13"/>
  <c r="G28" i="13"/>
  <c r="F28" i="13"/>
  <c r="E28" i="13"/>
  <c r="D28" i="13"/>
  <c r="C28" i="13"/>
  <c r="G27" i="13"/>
  <c r="F27" i="13"/>
  <c r="E27" i="13"/>
  <c r="D27" i="13"/>
  <c r="C27" i="13"/>
  <c r="G26" i="13"/>
  <c r="F26" i="13"/>
  <c r="E26" i="13"/>
  <c r="D26" i="13"/>
  <c r="C26" i="13"/>
  <c r="G25" i="13"/>
  <c r="F25" i="13"/>
  <c r="E25" i="13"/>
  <c r="D25" i="13"/>
  <c r="C25" i="13"/>
  <c r="G24" i="13"/>
  <c r="F24" i="13"/>
  <c r="E24" i="13"/>
  <c r="D24" i="13"/>
  <c r="C24" i="13"/>
  <c r="G23" i="13"/>
  <c r="F23" i="13"/>
  <c r="E23" i="13"/>
  <c r="D23" i="13"/>
  <c r="C23" i="13"/>
  <c r="G22" i="13"/>
  <c r="F22" i="13"/>
  <c r="E22" i="13"/>
  <c r="D22" i="13"/>
  <c r="C22" i="13"/>
  <c r="G21" i="13"/>
  <c r="F21" i="13"/>
  <c r="E21" i="13"/>
  <c r="D21" i="13"/>
  <c r="C21" i="13"/>
  <c r="G20" i="13"/>
  <c r="F20" i="13"/>
  <c r="E20" i="13"/>
  <c r="D20" i="13"/>
  <c r="C20" i="13"/>
  <c r="G19" i="13"/>
  <c r="F19" i="13"/>
  <c r="E19" i="13"/>
  <c r="D19" i="13"/>
  <c r="C19" i="13"/>
  <c r="G18" i="13"/>
  <c r="F18" i="13"/>
  <c r="E18" i="13"/>
  <c r="D18" i="13"/>
  <c r="C18" i="13"/>
  <c r="G17" i="13"/>
  <c r="F17" i="13"/>
  <c r="E17" i="13"/>
  <c r="D17" i="13"/>
  <c r="C17" i="13"/>
  <c r="G15" i="13"/>
  <c r="F15" i="13"/>
  <c r="E15" i="13"/>
  <c r="D15" i="13"/>
  <c r="C15" i="13"/>
  <c r="G14" i="13"/>
  <c r="F14" i="13"/>
  <c r="E14" i="13"/>
  <c r="D14" i="13"/>
  <c r="C14" i="13"/>
  <c r="G13" i="13"/>
  <c r="F13" i="13"/>
  <c r="E13" i="13"/>
  <c r="D13" i="13"/>
  <c r="C13" i="13"/>
  <c r="G12" i="13"/>
  <c r="F12" i="13"/>
  <c r="E12" i="13"/>
  <c r="D12" i="13"/>
  <c r="C12" i="13"/>
  <c r="G11" i="13"/>
  <c r="F11" i="13"/>
  <c r="E11" i="13"/>
  <c r="D11" i="13"/>
  <c r="C11" i="13"/>
  <c r="G10" i="13"/>
  <c r="F10" i="13"/>
  <c r="E10" i="13"/>
  <c r="D10" i="13"/>
  <c r="C10" i="13"/>
  <c r="G9" i="13"/>
  <c r="F9" i="13"/>
  <c r="E9" i="13"/>
  <c r="D9" i="13"/>
  <c r="C9" i="13"/>
  <c r="G8" i="13"/>
  <c r="F8" i="13"/>
  <c r="E8" i="13"/>
  <c r="D8" i="13"/>
  <c r="C8" i="13"/>
  <c r="G7" i="13"/>
  <c r="F7" i="13"/>
  <c r="E7" i="13"/>
  <c r="D7" i="13"/>
  <c r="C7" i="13"/>
  <c r="G6" i="13"/>
  <c r="F6" i="13"/>
  <c r="E6" i="13"/>
  <c r="D6" i="13"/>
  <c r="C6" i="13"/>
  <c r="G32" i="3"/>
  <c r="F32" i="3"/>
  <c r="E32" i="3"/>
  <c r="D32" i="3"/>
  <c r="C32" i="3"/>
  <c r="B31" i="3"/>
  <c r="H31" i="3" s="1"/>
  <c r="B30" i="3"/>
  <c r="H30" i="3" s="1"/>
  <c r="B29" i="3"/>
  <c r="H29" i="3" s="1"/>
  <c r="B28" i="3"/>
  <c r="H28" i="3" s="1"/>
  <c r="B27" i="3"/>
  <c r="H27" i="3" s="1"/>
  <c r="B26" i="3"/>
  <c r="H26" i="3" s="1"/>
  <c r="B25" i="3"/>
  <c r="H25" i="3" s="1"/>
  <c r="B24" i="3"/>
  <c r="H24" i="3" s="1"/>
  <c r="B23" i="3"/>
  <c r="H23" i="3" s="1"/>
  <c r="B22" i="3"/>
  <c r="H22" i="3" s="1"/>
  <c r="B21" i="3"/>
  <c r="H21" i="3" s="1"/>
  <c r="B20" i="3"/>
  <c r="H20" i="3" s="1"/>
  <c r="B19" i="3"/>
  <c r="H19" i="3" s="1"/>
  <c r="B18" i="3"/>
  <c r="H18" i="3" s="1"/>
  <c r="B17" i="3"/>
  <c r="H17" i="3" s="1"/>
  <c r="G16" i="3"/>
  <c r="G33" i="3" s="1"/>
  <c r="F16" i="3"/>
  <c r="F33" i="3" s="1"/>
  <c r="E16" i="3"/>
  <c r="D16" i="3"/>
  <c r="D33" i="3" s="1"/>
  <c r="C16" i="3"/>
  <c r="B15" i="3"/>
  <c r="H15" i="3" s="1"/>
  <c r="B14" i="3"/>
  <c r="H14" i="3" s="1"/>
  <c r="B13" i="3"/>
  <c r="H13" i="3" s="1"/>
  <c r="B12" i="3"/>
  <c r="H12" i="3" s="1"/>
  <c r="B11" i="3"/>
  <c r="H11" i="3" s="1"/>
  <c r="B10" i="3"/>
  <c r="H10" i="3" s="1"/>
  <c r="B9" i="3"/>
  <c r="H9" i="3" s="1"/>
  <c r="B8" i="3"/>
  <c r="H8" i="3" s="1"/>
  <c r="B7" i="3"/>
  <c r="H7" i="3" s="1"/>
  <c r="B6" i="3"/>
  <c r="H6" i="3" s="1"/>
  <c r="G32" i="4"/>
  <c r="F32" i="4"/>
  <c r="E32" i="4"/>
  <c r="D32" i="4"/>
  <c r="C32" i="4"/>
  <c r="B31" i="4"/>
  <c r="H31" i="4" s="1"/>
  <c r="B30" i="4"/>
  <c r="H30" i="4" s="1"/>
  <c r="B29" i="4"/>
  <c r="H29" i="4" s="1"/>
  <c r="B28" i="4"/>
  <c r="H28" i="4" s="1"/>
  <c r="B27" i="4"/>
  <c r="H27" i="4" s="1"/>
  <c r="B26" i="4"/>
  <c r="H26" i="4" s="1"/>
  <c r="B25" i="4"/>
  <c r="H25" i="4" s="1"/>
  <c r="B24" i="4"/>
  <c r="H24" i="4" s="1"/>
  <c r="B23" i="4"/>
  <c r="H23" i="4" s="1"/>
  <c r="B22" i="4"/>
  <c r="H22" i="4" s="1"/>
  <c r="B21" i="4"/>
  <c r="H21" i="4" s="1"/>
  <c r="B20" i="4"/>
  <c r="H20" i="4" s="1"/>
  <c r="B19" i="4"/>
  <c r="H19" i="4" s="1"/>
  <c r="B18" i="4"/>
  <c r="H18" i="4" s="1"/>
  <c r="B17" i="4"/>
  <c r="H17" i="4" s="1"/>
  <c r="G16" i="4"/>
  <c r="G33" i="4" s="1"/>
  <c r="F16" i="4"/>
  <c r="F33" i="4" s="1"/>
  <c r="E16" i="4"/>
  <c r="D16" i="4"/>
  <c r="D33" i="4" s="1"/>
  <c r="C16" i="4"/>
  <c r="B15" i="4"/>
  <c r="H15" i="4" s="1"/>
  <c r="B14" i="4"/>
  <c r="H14" i="4" s="1"/>
  <c r="B13" i="4"/>
  <c r="H13" i="4" s="1"/>
  <c r="B12" i="4"/>
  <c r="H12" i="4" s="1"/>
  <c r="B11" i="4"/>
  <c r="H11" i="4" s="1"/>
  <c r="B10" i="4"/>
  <c r="H10" i="4" s="1"/>
  <c r="B9" i="4"/>
  <c r="H9" i="4" s="1"/>
  <c r="B8" i="4"/>
  <c r="H8" i="4" s="1"/>
  <c r="B7" i="4"/>
  <c r="H7" i="4" s="1"/>
  <c r="B6" i="4"/>
  <c r="H6" i="4" s="1"/>
  <c r="G32" i="5"/>
  <c r="F32" i="5"/>
  <c r="E32" i="5"/>
  <c r="D32" i="5"/>
  <c r="C32" i="5"/>
  <c r="B31" i="5"/>
  <c r="H31" i="5" s="1"/>
  <c r="B30" i="5"/>
  <c r="H30" i="5" s="1"/>
  <c r="B29" i="5"/>
  <c r="H29" i="5" s="1"/>
  <c r="B28" i="5"/>
  <c r="H28" i="5" s="1"/>
  <c r="B27" i="5"/>
  <c r="H27" i="5" s="1"/>
  <c r="B26" i="5"/>
  <c r="H26" i="5" s="1"/>
  <c r="B25" i="5"/>
  <c r="H25" i="5" s="1"/>
  <c r="B24" i="5"/>
  <c r="H24" i="5" s="1"/>
  <c r="B23" i="5"/>
  <c r="H23" i="5" s="1"/>
  <c r="B22" i="5"/>
  <c r="H22" i="5" s="1"/>
  <c r="B21" i="5"/>
  <c r="H21" i="5" s="1"/>
  <c r="B20" i="5"/>
  <c r="H20" i="5" s="1"/>
  <c r="B19" i="5"/>
  <c r="H19" i="5" s="1"/>
  <c r="B18" i="5"/>
  <c r="H18" i="5" s="1"/>
  <c r="B17" i="5"/>
  <c r="H17" i="5" s="1"/>
  <c r="G16" i="5"/>
  <c r="F16" i="5"/>
  <c r="E16" i="5"/>
  <c r="D16" i="5"/>
  <c r="D33" i="5" s="1"/>
  <c r="C16" i="5"/>
  <c r="B15" i="5"/>
  <c r="H15" i="5" s="1"/>
  <c r="B14" i="5"/>
  <c r="H14" i="5" s="1"/>
  <c r="B13" i="5"/>
  <c r="H13" i="5" s="1"/>
  <c r="B12" i="5"/>
  <c r="H12" i="5" s="1"/>
  <c r="B11" i="5"/>
  <c r="H11" i="5" s="1"/>
  <c r="B10" i="5"/>
  <c r="H10" i="5" s="1"/>
  <c r="B9" i="5"/>
  <c r="H9" i="5" s="1"/>
  <c r="B8" i="5"/>
  <c r="H8" i="5" s="1"/>
  <c r="B7" i="5"/>
  <c r="H7" i="5" s="1"/>
  <c r="B6" i="5"/>
  <c r="H6" i="5" s="1"/>
  <c r="G32" i="6"/>
  <c r="F32" i="6"/>
  <c r="E32" i="6"/>
  <c r="D32" i="6"/>
  <c r="C32" i="6"/>
  <c r="B31" i="6"/>
  <c r="H31" i="6" s="1"/>
  <c r="B30" i="6"/>
  <c r="H30" i="6" s="1"/>
  <c r="B29" i="6"/>
  <c r="H29" i="6" s="1"/>
  <c r="B28" i="6"/>
  <c r="H28" i="6" s="1"/>
  <c r="B27" i="6"/>
  <c r="H27" i="6" s="1"/>
  <c r="B26" i="6"/>
  <c r="H26" i="6" s="1"/>
  <c r="B25" i="6"/>
  <c r="H25" i="6" s="1"/>
  <c r="B24" i="6"/>
  <c r="H24" i="6" s="1"/>
  <c r="B23" i="6"/>
  <c r="H23" i="6" s="1"/>
  <c r="B22" i="6"/>
  <c r="H22" i="6" s="1"/>
  <c r="B21" i="6"/>
  <c r="H21" i="6" s="1"/>
  <c r="B20" i="6"/>
  <c r="H20" i="6" s="1"/>
  <c r="B19" i="6"/>
  <c r="H19" i="6" s="1"/>
  <c r="B18" i="6"/>
  <c r="H18" i="6" s="1"/>
  <c r="B17" i="6"/>
  <c r="H17" i="6" s="1"/>
  <c r="G16" i="6"/>
  <c r="F16" i="6"/>
  <c r="F33" i="6" s="1"/>
  <c r="E16" i="6"/>
  <c r="E33" i="6" s="1"/>
  <c r="D16" i="6"/>
  <c r="C16" i="6"/>
  <c r="B15" i="6"/>
  <c r="H15" i="6" s="1"/>
  <c r="B14" i="6"/>
  <c r="H14" i="6" s="1"/>
  <c r="B13" i="6"/>
  <c r="H13" i="6" s="1"/>
  <c r="B12" i="6"/>
  <c r="H12" i="6" s="1"/>
  <c r="B11" i="6"/>
  <c r="H11" i="6" s="1"/>
  <c r="B10" i="6"/>
  <c r="H10" i="6" s="1"/>
  <c r="B9" i="6"/>
  <c r="H9" i="6" s="1"/>
  <c r="B8" i="6"/>
  <c r="H8" i="6" s="1"/>
  <c r="B7" i="6"/>
  <c r="H7" i="6" s="1"/>
  <c r="B6" i="6"/>
  <c r="H6" i="6" s="1"/>
  <c r="G32" i="7"/>
  <c r="F32" i="7"/>
  <c r="E32" i="7"/>
  <c r="D32" i="7"/>
  <c r="C32" i="7"/>
  <c r="B31" i="7"/>
  <c r="H31" i="7" s="1"/>
  <c r="B30" i="7"/>
  <c r="H30" i="7" s="1"/>
  <c r="B29" i="7"/>
  <c r="H29" i="7" s="1"/>
  <c r="B28" i="7"/>
  <c r="H28" i="7" s="1"/>
  <c r="B27" i="7"/>
  <c r="H27" i="7" s="1"/>
  <c r="B26" i="7"/>
  <c r="H26" i="7" s="1"/>
  <c r="B25" i="7"/>
  <c r="H25" i="7" s="1"/>
  <c r="B24" i="7"/>
  <c r="H24" i="7" s="1"/>
  <c r="B23" i="7"/>
  <c r="H23" i="7" s="1"/>
  <c r="B22" i="7"/>
  <c r="H22" i="7" s="1"/>
  <c r="B21" i="7"/>
  <c r="H21" i="7" s="1"/>
  <c r="B20" i="7"/>
  <c r="H20" i="7" s="1"/>
  <c r="B19" i="7"/>
  <c r="H19" i="7" s="1"/>
  <c r="B18" i="7"/>
  <c r="H18" i="7" s="1"/>
  <c r="B17" i="7"/>
  <c r="H17" i="7" s="1"/>
  <c r="G16" i="7"/>
  <c r="G33" i="7" s="1"/>
  <c r="F16" i="7"/>
  <c r="E16" i="7"/>
  <c r="D16" i="7"/>
  <c r="C16" i="7"/>
  <c r="B15" i="7"/>
  <c r="H15" i="7" s="1"/>
  <c r="B14" i="7"/>
  <c r="H14" i="7" s="1"/>
  <c r="B13" i="7"/>
  <c r="H13" i="7" s="1"/>
  <c r="B12" i="7"/>
  <c r="H12" i="7" s="1"/>
  <c r="B11" i="7"/>
  <c r="H11" i="7" s="1"/>
  <c r="B10" i="7"/>
  <c r="H10" i="7" s="1"/>
  <c r="B9" i="7"/>
  <c r="H9" i="7" s="1"/>
  <c r="B8" i="7"/>
  <c r="H8" i="7" s="1"/>
  <c r="B7" i="7"/>
  <c r="H7" i="7" s="1"/>
  <c r="B6" i="7"/>
  <c r="H6" i="7" s="1"/>
  <c r="G32" i="8"/>
  <c r="F32" i="8"/>
  <c r="E32" i="8"/>
  <c r="D32" i="8"/>
  <c r="C32" i="8"/>
  <c r="B31" i="8"/>
  <c r="H31" i="8" s="1"/>
  <c r="B30" i="8"/>
  <c r="H30" i="8" s="1"/>
  <c r="B29" i="8"/>
  <c r="H29" i="8" s="1"/>
  <c r="B28" i="8"/>
  <c r="H28" i="8" s="1"/>
  <c r="B27" i="8"/>
  <c r="H27" i="8" s="1"/>
  <c r="B26" i="8"/>
  <c r="H26" i="8" s="1"/>
  <c r="B25" i="8"/>
  <c r="H25" i="8" s="1"/>
  <c r="B24" i="8"/>
  <c r="H24" i="8" s="1"/>
  <c r="B23" i="8"/>
  <c r="H23" i="8" s="1"/>
  <c r="B22" i="8"/>
  <c r="H22" i="8" s="1"/>
  <c r="B21" i="8"/>
  <c r="H21" i="8" s="1"/>
  <c r="B20" i="8"/>
  <c r="H20" i="8" s="1"/>
  <c r="B19" i="8"/>
  <c r="H19" i="8" s="1"/>
  <c r="B18" i="8"/>
  <c r="H18" i="8" s="1"/>
  <c r="B17" i="8"/>
  <c r="H17" i="8" s="1"/>
  <c r="G16" i="8"/>
  <c r="G33" i="8" s="1"/>
  <c r="F16" i="8"/>
  <c r="F33" i="8" s="1"/>
  <c r="E16" i="8"/>
  <c r="D16" i="8"/>
  <c r="C16" i="8"/>
  <c r="B15" i="8"/>
  <c r="H15" i="8" s="1"/>
  <c r="B14" i="8"/>
  <c r="H14" i="8" s="1"/>
  <c r="B13" i="8"/>
  <c r="H13" i="8" s="1"/>
  <c r="B12" i="8"/>
  <c r="H12" i="8" s="1"/>
  <c r="B11" i="8"/>
  <c r="H11" i="8" s="1"/>
  <c r="B10" i="8"/>
  <c r="H10" i="8" s="1"/>
  <c r="B9" i="8"/>
  <c r="H9" i="8" s="1"/>
  <c r="B8" i="8"/>
  <c r="H8" i="8" s="1"/>
  <c r="B7" i="8"/>
  <c r="H7" i="8" s="1"/>
  <c r="B6" i="8"/>
  <c r="H6" i="8" s="1"/>
  <c r="G32" i="9"/>
  <c r="F32" i="9"/>
  <c r="E32" i="9"/>
  <c r="D32" i="9"/>
  <c r="C32" i="9"/>
  <c r="B31" i="9"/>
  <c r="H31" i="9" s="1"/>
  <c r="B30" i="9"/>
  <c r="H30" i="9" s="1"/>
  <c r="B29" i="9"/>
  <c r="H29" i="9" s="1"/>
  <c r="B28" i="9"/>
  <c r="H28" i="9" s="1"/>
  <c r="B27" i="9"/>
  <c r="H27" i="9" s="1"/>
  <c r="B26" i="9"/>
  <c r="H26" i="9" s="1"/>
  <c r="B25" i="9"/>
  <c r="H25" i="9" s="1"/>
  <c r="B24" i="9"/>
  <c r="H24" i="9" s="1"/>
  <c r="B23" i="9"/>
  <c r="H23" i="9" s="1"/>
  <c r="B22" i="9"/>
  <c r="H22" i="9" s="1"/>
  <c r="B21" i="9"/>
  <c r="H21" i="9" s="1"/>
  <c r="B20" i="9"/>
  <c r="H20" i="9" s="1"/>
  <c r="B19" i="9"/>
  <c r="H19" i="9" s="1"/>
  <c r="B18" i="9"/>
  <c r="H18" i="9" s="1"/>
  <c r="B17" i="9"/>
  <c r="H17" i="9" s="1"/>
  <c r="G16" i="9"/>
  <c r="F16" i="9"/>
  <c r="F33" i="9" s="1"/>
  <c r="E16" i="9"/>
  <c r="D16" i="9"/>
  <c r="C16" i="9"/>
  <c r="B15" i="9"/>
  <c r="H15" i="9" s="1"/>
  <c r="B14" i="9"/>
  <c r="H14" i="9" s="1"/>
  <c r="B13" i="9"/>
  <c r="H13" i="9" s="1"/>
  <c r="B12" i="9"/>
  <c r="H12" i="9" s="1"/>
  <c r="B11" i="9"/>
  <c r="H11" i="9" s="1"/>
  <c r="B10" i="9"/>
  <c r="H10" i="9" s="1"/>
  <c r="B9" i="9"/>
  <c r="H9" i="9" s="1"/>
  <c r="B8" i="9"/>
  <c r="H8" i="9" s="1"/>
  <c r="B7" i="9"/>
  <c r="H7" i="9" s="1"/>
  <c r="B6" i="9"/>
  <c r="H6" i="9" s="1"/>
  <c r="G32" i="10"/>
  <c r="F32" i="10"/>
  <c r="E32" i="10"/>
  <c r="D32" i="10"/>
  <c r="C32" i="10"/>
  <c r="B31" i="10"/>
  <c r="H31" i="10" s="1"/>
  <c r="B30" i="10"/>
  <c r="H30" i="10" s="1"/>
  <c r="B29" i="10"/>
  <c r="H29" i="10" s="1"/>
  <c r="B28" i="10"/>
  <c r="H28" i="10" s="1"/>
  <c r="B27" i="10"/>
  <c r="H27" i="10" s="1"/>
  <c r="B26" i="10"/>
  <c r="H26" i="10" s="1"/>
  <c r="B25" i="10"/>
  <c r="H25" i="10" s="1"/>
  <c r="B24" i="10"/>
  <c r="H24" i="10" s="1"/>
  <c r="B23" i="10"/>
  <c r="H23" i="10" s="1"/>
  <c r="B22" i="10"/>
  <c r="H22" i="10" s="1"/>
  <c r="B21" i="10"/>
  <c r="H21" i="10" s="1"/>
  <c r="B20" i="10"/>
  <c r="H20" i="10" s="1"/>
  <c r="B19" i="10"/>
  <c r="H19" i="10" s="1"/>
  <c r="B18" i="10"/>
  <c r="H18" i="10" s="1"/>
  <c r="B17" i="10"/>
  <c r="H17" i="10" s="1"/>
  <c r="G16" i="10"/>
  <c r="F16" i="10"/>
  <c r="F33" i="10" s="1"/>
  <c r="E16" i="10"/>
  <c r="E33" i="10" s="1"/>
  <c r="D16" i="10"/>
  <c r="D33" i="10" s="1"/>
  <c r="C16" i="10"/>
  <c r="B15" i="10"/>
  <c r="H15" i="10" s="1"/>
  <c r="B14" i="10"/>
  <c r="H14" i="10" s="1"/>
  <c r="B13" i="10"/>
  <c r="H13" i="10" s="1"/>
  <c r="B12" i="10"/>
  <c r="H12" i="10" s="1"/>
  <c r="B11" i="10"/>
  <c r="H11" i="10" s="1"/>
  <c r="B10" i="10"/>
  <c r="H10" i="10" s="1"/>
  <c r="B9" i="10"/>
  <c r="H9" i="10" s="1"/>
  <c r="B8" i="10"/>
  <c r="H8" i="10" s="1"/>
  <c r="B7" i="10"/>
  <c r="H7" i="10" s="1"/>
  <c r="B6" i="10"/>
  <c r="H6" i="10" s="1"/>
  <c r="G32" i="11"/>
  <c r="F32" i="11"/>
  <c r="E32" i="11"/>
  <c r="D32" i="11"/>
  <c r="C32" i="11"/>
  <c r="B31" i="11"/>
  <c r="H31" i="11" s="1"/>
  <c r="B30" i="11"/>
  <c r="H30" i="11" s="1"/>
  <c r="B29" i="11"/>
  <c r="H29" i="11" s="1"/>
  <c r="B28" i="11"/>
  <c r="H28" i="11" s="1"/>
  <c r="B27" i="11"/>
  <c r="H27" i="11" s="1"/>
  <c r="B26" i="11"/>
  <c r="H26" i="11" s="1"/>
  <c r="B25" i="11"/>
  <c r="H25" i="11" s="1"/>
  <c r="B24" i="11"/>
  <c r="H24" i="11" s="1"/>
  <c r="B23" i="11"/>
  <c r="H23" i="11" s="1"/>
  <c r="B22" i="11"/>
  <c r="H22" i="11" s="1"/>
  <c r="B21" i="11"/>
  <c r="H21" i="11" s="1"/>
  <c r="B20" i="11"/>
  <c r="H20" i="11" s="1"/>
  <c r="B19" i="11"/>
  <c r="H19" i="11" s="1"/>
  <c r="B18" i="11"/>
  <c r="H18" i="11" s="1"/>
  <c r="B17" i="11"/>
  <c r="H17" i="11" s="1"/>
  <c r="G16" i="11"/>
  <c r="F16" i="11"/>
  <c r="E16" i="11"/>
  <c r="E33" i="11" s="1"/>
  <c r="D16" i="11"/>
  <c r="C16" i="11"/>
  <c r="B15" i="11"/>
  <c r="H15" i="11" s="1"/>
  <c r="B14" i="11"/>
  <c r="H14" i="11" s="1"/>
  <c r="B13" i="11"/>
  <c r="H13" i="11" s="1"/>
  <c r="B12" i="11"/>
  <c r="H12" i="11" s="1"/>
  <c r="B11" i="11"/>
  <c r="H11" i="11" s="1"/>
  <c r="B10" i="11"/>
  <c r="H10" i="11" s="1"/>
  <c r="B9" i="11"/>
  <c r="H9" i="11" s="1"/>
  <c r="B8" i="11"/>
  <c r="H8" i="11" s="1"/>
  <c r="B7" i="11"/>
  <c r="H7" i="11" s="1"/>
  <c r="B6" i="11"/>
  <c r="H6" i="11" s="1"/>
  <c r="G32" i="12"/>
  <c r="F32" i="12"/>
  <c r="E32" i="12"/>
  <c r="D32" i="12"/>
  <c r="C32" i="12"/>
  <c r="B31" i="12"/>
  <c r="H31" i="12" s="1"/>
  <c r="B30" i="12"/>
  <c r="H30" i="12" s="1"/>
  <c r="B29" i="12"/>
  <c r="H29" i="12" s="1"/>
  <c r="B28" i="12"/>
  <c r="H28" i="12" s="1"/>
  <c r="B27" i="12"/>
  <c r="H27" i="12" s="1"/>
  <c r="B26" i="12"/>
  <c r="H26" i="12" s="1"/>
  <c r="B25" i="12"/>
  <c r="H25" i="12" s="1"/>
  <c r="B24" i="12"/>
  <c r="H24" i="12" s="1"/>
  <c r="B23" i="12"/>
  <c r="H23" i="12" s="1"/>
  <c r="B22" i="12"/>
  <c r="H22" i="12" s="1"/>
  <c r="B21" i="12"/>
  <c r="H21" i="12" s="1"/>
  <c r="B20" i="12"/>
  <c r="H20" i="12" s="1"/>
  <c r="B19" i="12"/>
  <c r="H19" i="12" s="1"/>
  <c r="B18" i="12"/>
  <c r="H18" i="12" s="1"/>
  <c r="B17" i="12"/>
  <c r="H17" i="12" s="1"/>
  <c r="G16" i="12"/>
  <c r="F16" i="12"/>
  <c r="E16" i="12"/>
  <c r="D16" i="12"/>
  <c r="D33" i="12" s="1"/>
  <c r="C16" i="12"/>
  <c r="C33" i="12" s="1"/>
  <c r="B15" i="12"/>
  <c r="H15" i="12" s="1"/>
  <c r="B14" i="12"/>
  <c r="H14" i="12" s="1"/>
  <c r="B13" i="12"/>
  <c r="H13" i="12" s="1"/>
  <c r="B12" i="12"/>
  <c r="H12" i="12" s="1"/>
  <c r="B11" i="12"/>
  <c r="H11" i="12" s="1"/>
  <c r="B10" i="12"/>
  <c r="H10" i="12" s="1"/>
  <c r="B9" i="12"/>
  <c r="H9" i="12" s="1"/>
  <c r="B8" i="12"/>
  <c r="H8" i="12" s="1"/>
  <c r="B7" i="12"/>
  <c r="H7" i="12" s="1"/>
  <c r="B6" i="12"/>
  <c r="H6" i="12" s="1"/>
  <c r="G32" i="2"/>
  <c r="F32" i="2"/>
  <c r="E32" i="2"/>
  <c r="D32" i="2"/>
  <c r="C32" i="2"/>
  <c r="B31" i="2"/>
  <c r="H31" i="2" s="1"/>
  <c r="B30" i="2"/>
  <c r="H30" i="2" s="1"/>
  <c r="B29" i="2"/>
  <c r="H29" i="2" s="1"/>
  <c r="B28" i="2"/>
  <c r="H28" i="2" s="1"/>
  <c r="B27" i="2"/>
  <c r="H27" i="2" s="1"/>
  <c r="B26" i="2"/>
  <c r="H26" i="2" s="1"/>
  <c r="B25" i="2"/>
  <c r="H25" i="2" s="1"/>
  <c r="B24" i="2"/>
  <c r="H24" i="2" s="1"/>
  <c r="B23" i="2"/>
  <c r="H23" i="2" s="1"/>
  <c r="B22" i="2"/>
  <c r="H22" i="2" s="1"/>
  <c r="B21" i="2"/>
  <c r="H21" i="2" s="1"/>
  <c r="B20" i="2"/>
  <c r="H20" i="2" s="1"/>
  <c r="B19" i="2"/>
  <c r="H19" i="2" s="1"/>
  <c r="B18" i="2"/>
  <c r="H18" i="2" s="1"/>
  <c r="B17" i="2"/>
  <c r="H17" i="2" s="1"/>
  <c r="G16" i="2"/>
  <c r="F16" i="2"/>
  <c r="E16" i="2"/>
  <c r="E33" i="2" s="1"/>
  <c r="D16" i="2"/>
  <c r="C16" i="2"/>
  <c r="C33" i="2" s="1"/>
  <c r="B15" i="2"/>
  <c r="H15" i="2" s="1"/>
  <c r="B14" i="2"/>
  <c r="H14" i="2" s="1"/>
  <c r="B13" i="2"/>
  <c r="H13" i="2" s="1"/>
  <c r="B12" i="2"/>
  <c r="H12" i="2" s="1"/>
  <c r="B11" i="2"/>
  <c r="H11" i="2" s="1"/>
  <c r="B10" i="2"/>
  <c r="H10" i="2" s="1"/>
  <c r="B9" i="2"/>
  <c r="H9" i="2" s="1"/>
  <c r="B8" i="2"/>
  <c r="H8" i="2" s="1"/>
  <c r="B7" i="2"/>
  <c r="H7" i="2" s="1"/>
  <c r="B6" i="2"/>
  <c r="H6" i="2" s="1"/>
  <c r="H20" i="1"/>
  <c r="G32" i="1"/>
  <c r="F32" i="1"/>
  <c r="E32" i="1"/>
  <c r="D32" i="1"/>
  <c r="C32" i="1"/>
  <c r="G16" i="1"/>
  <c r="F16" i="1"/>
  <c r="E16" i="1"/>
  <c r="E33" i="1" s="1"/>
  <c r="D16" i="1"/>
  <c r="C16" i="1"/>
  <c r="B31" i="1"/>
  <c r="B30" i="1"/>
  <c r="H30" i="1" s="1"/>
  <c r="B29" i="1"/>
  <c r="B28" i="1"/>
  <c r="B27" i="1"/>
  <c r="B26" i="1"/>
  <c r="H26" i="1" s="1"/>
  <c r="B25" i="1"/>
  <c r="B24" i="1"/>
  <c r="B23" i="1"/>
  <c r="B22" i="1"/>
  <c r="H22" i="1" s="1"/>
  <c r="B21" i="1"/>
  <c r="B20" i="1"/>
  <c r="B19" i="1"/>
  <c r="B18" i="1"/>
  <c r="H18" i="1" s="1"/>
  <c r="B17" i="1"/>
  <c r="B15" i="1"/>
  <c r="B14" i="1"/>
  <c r="H14" i="1" s="1"/>
  <c r="B13" i="1"/>
  <c r="B12" i="1"/>
  <c r="H12" i="1" s="1"/>
  <c r="B11" i="1"/>
  <c r="B10" i="1"/>
  <c r="H10" i="1" s="1"/>
  <c r="B9" i="1"/>
  <c r="B8" i="1"/>
  <c r="H8" i="1" s="1"/>
  <c r="B7" i="1"/>
  <c r="B6" i="1"/>
  <c r="F33" i="12" l="1"/>
  <c r="G33" i="11"/>
  <c r="C33" i="11"/>
  <c r="G33" i="10"/>
  <c r="B16" i="10"/>
  <c r="H16" i="10" s="1"/>
  <c r="B32" i="10"/>
  <c r="H32" i="10" s="1"/>
  <c r="C33" i="5"/>
  <c r="F33" i="2"/>
  <c r="G33" i="12"/>
  <c r="D33" i="6"/>
  <c r="B33" i="6" s="1"/>
  <c r="B35" i="6" s="1"/>
  <c r="C33" i="4"/>
  <c r="C33" i="3"/>
  <c r="C33" i="9"/>
  <c r="D33" i="9"/>
  <c r="E33" i="3"/>
  <c r="B33" i="3" s="1"/>
  <c r="G33" i="6"/>
  <c r="B16" i="8"/>
  <c r="H16" i="8" s="1"/>
  <c r="B16" i="9"/>
  <c r="H16" i="9" s="1"/>
  <c r="C33" i="7"/>
  <c r="C32" i="13"/>
  <c r="D33" i="2"/>
  <c r="F33" i="7"/>
  <c r="D33" i="11"/>
  <c r="E33" i="4"/>
  <c r="B33" i="4" s="1"/>
  <c r="E33" i="7"/>
  <c r="G33" i="9"/>
  <c r="C33" i="8"/>
  <c r="G33" i="5"/>
  <c r="B16" i="11"/>
  <c r="H16" i="11" s="1"/>
  <c r="G32" i="13"/>
  <c r="G33" i="2"/>
  <c r="B16" i="12"/>
  <c r="H16" i="12" s="1"/>
  <c r="F33" i="11"/>
  <c r="B32" i="11"/>
  <c r="H32" i="11" s="1"/>
  <c r="C33" i="10"/>
  <c r="B33" i="10" s="1"/>
  <c r="D33" i="8"/>
  <c r="C33" i="6"/>
  <c r="D33" i="7"/>
  <c r="B32" i="7"/>
  <c r="H32" i="7" s="1"/>
  <c r="B16" i="7"/>
  <c r="H16" i="7" s="1"/>
  <c r="B32" i="6"/>
  <c r="H32" i="6" s="1"/>
  <c r="B7" i="13"/>
  <c r="H7" i="13" s="1"/>
  <c r="B9" i="13"/>
  <c r="H9" i="13" s="1"/>
  <c r="B13" i="13"/>
  <c r="H13" i="13" s="1"/>
  <c r="B16" i="6"/>
  <c r="H16" i="6" s="1"/>
  <c r="G16" i="13"/>
  <c r="B31" i="13"/>
  <c r="H31" i="13" s="1"/>
  <c r="E32" i="13"/>
  <c r="E33" i="5"/>
  <c r="B33" i="5" s="1"/>
  <c r="H33" i="5" s="1"/>
  <c r="B32" i="5"/>
  <c r="H32" i="5" s="1"/>
  <c r="F32" i="13"/>
  <c r="F33" i="5"/>
  <c r="B16" i="5"/>
  <c r="H16" i="5" s="1"/>
  <c r="B23" i="13"/>
  <c r="H23" i="13" s="1"/>
  <c r="B27" i="13"/>
  <c r="H27" i="13" s="1"/>
  <c r="B32" i="4"/>
  <c r="H32" i="4" s="1"/>
  <c r="B16" i="4"/>
  <c r="H16" i="4" s="1"/>
  <c r="B19" i="13"/>
  <c r="H19" i="13" s="1"/>
  <c r="F16" i="13"/>
  <c r="B17" i="13"/>
  <c r="H17" i="13" s="1"/>
  <c r="B21" i="13"/>
  <c r="H21" i="13" s="1"/>
  <c r="B25" i="13"/>
  <c r="H25" i="13" s="1"/>
  <c r="B29" i="13"/>
  <c r="H29" i="13" s="1"/>
  <c r="B32" i="3"/>
  <c r="H32" i="3" s="1"/>
  <c r="B6" i="13"/>
  <c r="H6" i="13" s="1"/>
  <c r="C16" i="13"/>
  <c r="B16" i="3"/>
  <c r="H16" i="3" s="1"/>
  <c r="B20" i="13"/>
  <c r="H20" i="13" s="1"/>
  <c r="B24" i="13"/>
  <c r="H24" i="13" s="1"/>
  <c r="B28" i="13"/>
  <c r="H28" i="13" s="1"/>
  <c r="B11" i="13"/>
  <c r="H11" i="13" s="1"/>
  <c r="B16" i="2"/>
  <c r="H16" i="2" s="1"/>
  <c r="B15" i="13"/>
  <c r="H15" i="13" s="1"/>
  <c r="H24" i="1"/>
  <c r="H28" i="1"/>
  <c r="B32" i="1"/>
  <c r="H17" i="1"/>
  <c r="H21" i="1"/>
  <c r="H25" i="1"/>
  <c r="H29" i="1"/>
  <c r="B18" i="13"/>
  <c r="H18" i="13" s="1"/>
  <c r="B22" i="13"/>
  <c r="H22" i="13" s="1"/>
  <c r="B26" i="13"/>
  <c r="H26" i="13" s="1"/>
  <c r="B30" i="13"/>
  <c r="H30" i="13" s="1"/>
  <c r="H19" i="1"/>
  <c r="H23" i="1"/>
  <c r="H27" i="1"/>
  <c r="H31" i="1"/>
  <c r="D32" i="13"/>
  <c r="H13" i="1"/>
  <c r="F33" i="1"/>
  <c r="B10" i="13"/>
  <c r="H10" i="13" s="1"/>
  <c r="E16" i="13"/>
  <c r="G33" i="1"/>
  <c r="B14" i="13"/>
  <c r="H14" i="13" s="1"/>
  <c r="B16" i="1"/>
  <c r="H16" i="1" s="1"/>
  <c r="H9" i="1"/>
  <c r="B8" i="13"/>
  <c r="H8" i="13" s="1"/>
  <c r="C33" i="1"/>
  <c r="D33" i="1"/>
  <c r="H7" i="1"/>
  <c r="H11" i="1"/>
  <c r="H15" i="1"/>
  <c r="D16" i="13"/>
  <c r="B12" i="13"/>
  <c r="H12" i="13" s="1"/>
  <c r="B32" i="2"/>
  <c r="H32" i="2" s="1"/>
  <c r="E33" i="12"/>
  <c r="B32" i="9"/>
  <c r="H32" i="9" s="1"/>
  <c r="E33" i="8"/>
  <c r="E33" i="9"/>
  <c r="B32" i="12"/>
  <c r="H32" i="12" s="1"/>
  <c r="B32" i="8"/>
  <c r="H32" i="8" s="1"/>
  <c r="H6" i="1"/>
  <c r="B33" i="12" l="1"/>
  <c r="B33" i="7"/>
  <c r="G33" i="13"/>
  <c r="B33" i="11"/>
  <c r="B35" i="11" s="1"/>
  <c r="B33" i="2"/>
  <c r="B33" i="9"/>
  <c r="B33" i="8"/>
  <c r="B35" i="8" s="1"/>
  <c r="B35" i="4"/>
  <c r="H33" i="4"/>
  <c r="H33" i="2"/>
  <c r="B35" i="2"/>
  <c r="D33" i="13"/>
  <c r="C33" i="13"/>
  <c r="F33" i="13"/>
  <c r="B35" i="5"/>
  <c r="E33" i="13"/>
  <c r="H33" i="6"/>
  <c r="H32" i="1"/>
  <c r="B32" i="13"/>
  <c r="H32" i="13" s="1"/>
  <c r="B16" i="13"/>
  <c r="H16" i="13" s="1"/>
  <c r="B33" i="1"/>
  <c r="B35" i="12"/>
  <c r="H33" i="12"/>
  <c r="B35" i="9"/>
  <c r="H33" i="9"/>
  <c r="B35" i="10"/>
  <c r="H33" i="10"/>
  <c r="B35" i="3"/>
  <c r="H33" i="3"/>
  <c r="B35" i="7"/>
  <c r="H33" i="7"/>
  <c r="H33" i="11" l="1"/>
  <c r="H33" i="8"/>
  <c r="B35" i="1"/>
  <c r="B33" i="13"/>
  <c r="H33" i="1"/>
  <c r="H33" i="13" l="1"/>
  <c r="B35" i="13"/>
</calcChain>
</file>

<file path=xl/sharedStrings.xml><?xml version="1.0" encoding="utf-8"?>
<sst xmlns="http://schemas.openxmlformats.org/spreadsheetml/2006/main" count="892" uniqueCount="58">
  <si>
    <t>１月</t>
  </si>
  <si>
    <t>（速報）</t>
    <rPh sb="1" eb="3">
      <t>ソクホウ</t>
    </rPh>
    <phoneticPr fontId="4"/>
  </si>
  <si>
    <t>取引成立頭数</t>
    <rPh sb="0" eb="2">
      <t>トリヒキ</t>
    </rPh>
    <rPh sb="2" eb="4">
      <t>セイリツ</t>
    </rPh>
    <rPh sb="4" eb="6">
      <t>トウスウ</t>
    </rPh>
    <phoneticPr fontId="4"/>
  </si>
  <si>
    <t>規格別　成立頭数</t>
    <rPh sb="0" eb="2">
      <t>キカク</t>
    </rPh>
    <rPh sb="2" eb="3">
      <t>ベツ</t>
    </rPh>
    <rPh sb="4" eb="6">
      <t>セイリツ</t>
    </rPh>
    <rPh sb="6" eb="8">
      <t>トウスウ</t>
    </rPh>
    <phoneticPr fontId="4"/>
  </si>
  <si>
    <t>「上」以上の率</t>
    <rPh sb="1" eb="2">
      <t>ジョウ</t>
    </rPh>
    <rPh sb="3" eb="5">
      <t>イジョウ</t>
    </rPh>
    <rPh sb="6" eb="7">
      <t>リツ</t>
    </rPh>
    <phoneticPr fontId="4"/>
  </si>
  <si>
    <t>極上</t>
    <rPh sb="0" eb="2">
      <t>ゴクジョウ</t>
    </rPh>
    <phoneticPr fontId="4"/>
  </si>
  <si>
    <t>上</t>
    <rPh sb="0" eb="1">
      <t>ジョウ</t>
    </rPh>
    <phoneticPr fontId="4"/>
  </si>
  <si>
    <t>中</t>
    <rPh sb="0" eb="1">
      <t>チュウ</t>
    </rPh>
    <phoneticPr fontId="4"/>
  </si>
  <si>
    <t>並</t>
    <rPh sb="0" eb="1">
      <t>ナミ</t>
    </rPh>
    <phoneticPr fontId="4"/>
  </si>
  <si>
    <t>等外</t>
    <rPh sb="0" eb="2">
      <t>トウガイ</t>
    </rPh>
    <phoneticPr fontId="4"/>
  </si>
  <si>
    <t>仙　　台</t>
    <rPh sb="0" eb="1">
      <t>ヤマト</t>
    </rPh>
    <rPh sb="3" eb="4">
      <t>ダイ</t>
    </rPh>
    <phoneticPr fontId="4"/>
  </si>
  <si>
    <t>東　　京</t>
    <rPh sb="0" eb="1">
      <t>ヒガシ</t>
    </rPh>
    <rPh sb="3" eb="4">
      <t>キョウ</t>
    </rPh>
    <phoneticPr fontId="4"/>
  </si>
  <si>
    <t>横　　浜</t>
    <rPh sb="0" eb="1">
      <t>ヨコ</t>
    </rPh>
    <rPh sb="3" eb="4">
      <t>ハマ</t>
    </rPh>
    <phoneticPr fontId="4"/>
  </si>
  <si>
    <t>名 古 屋</t>
    <rPh sb="0" eb="1">
      <t>ナ</t>
    </rPh>
    <rPh sb="2" eb="3">
      <t>イニシエ</t>
    </rPh>
    <rPh sb="4" eb="5">
      <t>ヤ</t>
    </rPh>
    <phoneticPr fontId="4"/>
  </si>
  <si>
    <t>京　　都</t>
    <rPh sb="0" eb="1">
      <t>キョウ</t>
    </rPh>
    <rPh sb="3" eb="4">
      <t>ミヤコ</t>
    </rPh>
    <phoneticPr fontId="4"/>
  </si>
  <si>
    <t>大　　阪</t>
    <rPh sb="0" eb="1">
      <t>ダイ</t>
    </rPh>
    <rPh sb="3" eb="4">
      <t>サカ</t>
    </rPh>
    <phoneticPr fontId="4"/>
  </si>
  <si>
    <t>神　　戸</t>
    <rPh sb="0" eb="1">
      <t>カミ</t>
    </rPh>
    <rPh sb="3" eb="4">
      <t>ト</t>
    </rPh>
    <phoneticPr fontId="4"/>
  </si>
  <si>
    <t>広　　島</t>
    <rPh sb="0" eb="1">
      <t>ヒロ</t>
    </rPh>
    <rPh sb="3" eb="4">
      <t>シマ</t>
    </rPh>
    <phoneticPr fontId="4"/>
  </si>
  <si>
    <t>福　　岡</t>
    <rPh sb="0" eb="1">
      <t>フク</t>
    </rPh>
    <rPh sb="3" eb="4">
      <t>オカ</t>
    </rPh>
    <phoneticPr fontId="4"/>
  </si>
  <si>
    <t>茨　　城</t>
    <rPh sb="0" eb="1">
      <t>イバラ</t>
    </rPh>
    <rPh sb="3" eb="4">
      <t>シロ</t>
    </rPh>
    <phoneticPr fontId="4"/>
  </si>
  <si>
    <t>栃　　木</t>
    <rPh sb="0" eb="1">
      <t>トチ</t>
    </rPh>
    <rPh sb="3" eb="4">
      <t>キ</t>
    </rPh>
    <phoneticPr fontId="4"/>
  </si>
  <si>
    <t>群　　馬</t>
    <rPh sb="0" eb="1">
      <t>グン</t>
    </rPh>
    <rPh sb="3" eb="4">
      <t>ウマ</t>
    </rPh>
    <phoneticPr fontId="4"/>
  </si>
  <si>
    <t>川　　口</t>
    <rPh sb="0" eb="1">
      <t>カワ</t>
    </rPh>
    <rPh sb="3" eb="4">
      <t>クチ</t>
    </rPh>
    <phoneticPr fontId="4"/>
  </si>
  <si>
    <t>山　　梨</t>
    <rPh sb="0" eb="1">
      <t>ヤマ</t>
    </rPh>
    <rPh sb="3" eb="4">
      <t>ナシ</t>
    </rPh>
    <phoneticPr fontId="4"/>
  </si>
  <si>
    <t>岐　　阜</t>
    <rPh sb="0" eb="1">
      <t>チマタ</t>
    </rPh>
    <rPh sb="3" eb="4">
      <t>ユタカ</t>
    </rPh>
    <phoneticPr fontId="4"/>
  </si>
  <si>
    <t>浜　　松</t>
    <rPh sb="0" eb="1">
      <t>ハマ</t>
    </rPh>
    <rPh sb="3" eb="4">
      <t>マツ</t>
    </rPh>
    <phoneticPr fontId="4"/>
  </si>
  <si>
    <t>東 三 河</t>
    <rPh sb="0" eb="1">
      <t>ヒガシ</t>
    </rPh>
    <rPh sb="2" eb="3">
      <t>サン</t>
    </rPh>
    <rPh sb="4" eb="5">
      <t>カワ</t>
    </rPh>
    <phoneticPr fontId="4"/>
  </si>
  <si>
    <t>四 日 市</t>
    <rPh sb="0" eb="1">
      <t>ヨン</t>
    </rPh>
    <rPh sb="2" eb="3">
      <t>ヒ</t>
    </rPh>
    <rPh sb="4" eb="5">
      <t>シ</t>
    </rPh>
    <phoneticPr fontId="4"/>
  </si>
  <si>
    <t>姫　　路</t>
    <rPh sb="0" eb="1">
      <t>ヒメ</t>
    </rPh>
    <rPh sb="3" eb="4">
      <t>ロ</t>
    </rPh>
    <phoneticPr fontId="4"/>
  </si>
  <si>
    <t>加 古 川</t>
    <rPh sb="0" eb="1">
      <t>カ</t>
    </rPh>
    <rPh sb="2" eb="3">
      <t>イニシエ</t>
    </rPh>
    <rPh sb="4" eb="5">
      <t>カワ</t>
    </rPh>
    <phoneticPr fontId="4"/>
  </si>
  <si>
    <t>西　　宮</t>
    <rPh sb="0" eb="1">
      <t>ニシ</t>
    </rPh>
    <rPh sb="3" eb="4">
      <t>ミヤ</t>
    </rPh>
    <phoneticPr fontId="4"/>
  </si>
  <si>
    <t>岡　　山</t>
    <rPh sb="0" eb="1">
      <t>オカ</t>
    </rPh>
    <rPh sb="3" eb="4">
      <t>ヤマ</t>
    </rPh>
    <phoneticPr fontId="4"/>
  </si>
  <si>
    <t>坂　　出</t>
    <rPh sb="0" eb="1">
      <t>サカ</t>
    </rPh>
    <rPh sb="3" eb="4">
      <t>デ</t>
    </rPh>
    <phoneticPr fontId="4"/>
  </si>
  <si>
    <t>佐 世 保</t>
    <rPh sb="0" eb="1">
      <t>サ</t>
    </rPh>
    <rPh sb="2" eb="3">
      <t>ヨ</t>
    </rPh>
    <rPh sb="4" eb="5">
      <t>ホ</t>
    </rPh>
    <phoneticPr fontId="4"/>
  </si>
  <si>
    <t>合　計</t>
    <rPh sb="0" eb="1">
      <t>ゴウ</t>
    </rPh>
    <rPh sb="2" eb="3">
      <t>ケイ</t>
    </rPh>
    <phoneticPr fontId="4"/>
  </si>
  <si>
    <t>シェア</t>
    <phoneticPr fontId="4"/>
  </si>
  <si>
    <t>出典：農林水産省「食肉流通統計」</t>
    <rPh sb="0" eb="2">
      <t>シュッテン</t>
    </rPh>
    <rPh sb="3" eb="5">
      <t>ノウリン</t>
    </rPh>
    <rPh sb="5" eb="8">
      <t>スイサンショウ</t>
    </rPh>
    <rPh sb="9" eb="11">
      <t>ショクニク</t>
    </rPh>
    <rPh sb="11" eb="13">
      <t>リュウツウ</t>
    </rPh>
    <rPh sb="13" eb="15">
      <t>トウケイ</t>
    </rPh>
    <phoneticPr fontId="4"/>
  </si>
  <si>
    <t>豚取引頭数</t>
    <phoneticPr fontId="4"/>
  </si>
  <si>
    <t>さいたま</t>
    <phoneticPr fontId="4"/>
  </si>
  <si>
    <t>２月</t>
    <phoneticPr fontId="3"/>
  </si>
  <si>
    <t>３月</t>
    <phoneticPr fontId="3"/>
  </si>
  <si>
    <t>４月</t>
    <phoneticPr fontId="3"/>
  </si>
  <si>
    <t>５月</t>
    <phoneticPr fontId="3"/>
  </si>
  <si>
    <t>６月</t>
    <phoneticPr fontId="3"/>
  </si>
  <si>
    <t>７月</t>
    <phoneticPr fontId="3"/>
  </si>
  <si>
    <t>８月</t>
    <phoneticPr fontId="3"/>
  </si>
  <si>
    <t>９月</t>
    <phoneticPr fontId="3"/>
  </si>
  <si>
    <t>１０月</t>
    <phoneticPr fontId="3"/>
  </si>
  <si>
    <t>１１月</t>
    <phoneticPr fontId="3"/>
  </si>
  <si>
    <t>１２月</t>
    <phoneticPr fontId="3"/>
  </si>
  <si>
    <t>合計</t>
    <rPh sb="0" eb="2">
      <t>ゴウケイ</t>
    </rPh>
    <phoneticPr fontId="3"/>
  </si>
  <si>
    <t>　調査市場</t>
    <rPh sb="1" eb="3">
      <t>チョウサ</t>
    </rPh>
    <rPh sb="3" eb="4">
      <t>シ</t>
    </rPh>
    <rPh sb="4" eb="5">
      <t>バ</t>
    </rPh>
    <phoneticPr fontId="4"/>
  </si>
  <si>
    <t>食肉中央市場計</t>
    <rPh sb="0" eb="2">
      <t>ショクニク</t>
    </rPh>
    <rPh sb="2" eb="4">
      <t>チュウオウ</t>
    </rPh>
    <rPh sb="4" eb="6">
      <t>シジョウ</t>
    </rPh>
    <rPh sb="6" eb="7">
      <t>ケイ</t>
    </rPh>
    <phoneticPr fontId="4"/>
  </si>
  <si>
    <t>食肉地方市場計</t>
    <rPh sb="0" eb="2">
      <t>ショクニク</t>
    </rPh>
    <rPh sb="2" eb="4">
      <t>チホウ</t>
    </rPh>
    <rPh sb="4" eb="6">
      <t>シジョウ</t>
    </rPh>
    <rPh sb="6" eb="7">
      <t>ケイ</t>
    </rPh>
    <phoneticPr fontId="4"/>
  </si>
  <si>
    <t>全国と畜頭数</t>
    <rPh sb="0" eb="1">
      <t>ゼン</t>
    </rPh>
    <rPh sb="1" eb="2">
      <t>コク</t>
    </rPh>
    <rPh sb="3" eb="4">
      <t>チク</t>
    </rPh>
    <rPh sb="4" eb="6">
      <t>トウスウ</t>
    </rPh>
    <phoneticPr fontId="4"/>
  </si>
  <si>
    <t>頭</t>
    <rPh sb="0" eb="1">
      <t>トウ</t>
    </rPh>
    <phoneticPr fontId="3"/>
  </si>
  <si>
    <t>　令和５年</t>
    <rPh sb="1" eb="3">
      <t>レイワ</t>
    </rPh>
    <phoneticPr fontId="4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</si>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</sst>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,###,##0;\-#,###,###,##0;&quot;-&quot;"/>
    <numFmt numFmtId="177" formatCode="0.0%"/>
  </numFmts>
  <fonts count="1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9"/>
      <name val="ＭＳ ゴシック"/>
      <family val="3"/>
      <charset val="128"/>
    </font>
    <font>
      <u/>
      <sz val="11"/>
      <color rgb="FF0563C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8" fillId="0" borderId="0"/>
    <xf numFmtId="0" fontId="11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1" applyNumberFormat="1" applyFont="1" applyAlignment="1">
      <alignment horizontal="right" vertical="center"/>
    </xf>
    <xf numFmtId="176" fontId="5" fillId="0" borderId="8" xfId="1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right" vertical="center"/>
    </xf>
    <xf numFmtId="176" fontId="5" fillId="0" borderId="3" xfId="1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177" fontId="5" fillId="0" borderId="5" xfId="2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7" fontId="5" fillId="0" borderId="0" xfId="2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right" vertical="center"/>
    </xf>
    <xf numFmtId="177" fontId="5" fillId="0" borderId="0" xfId="2" applyNumberFormat="1" applyFont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/>
    </xf>
    <xf numFmtId="177" fontId="5" fillId="0" borderId="9" xfId="2" applyNumberFormat="1" applyFont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37" fontId="10" fillId="0" borderId="0" xfId="6" applyNumberFormat="1" applyFont="1" applyAlignment="1">
      <alignment horizontal="right" vertical="center"/>
    </xf>
    <xf numFmtId="0" fontId="5" fillId="0" borderId="1" xfId="0" applyFont="1" applyBorder="1" applyAlignment="1"/>
    <xf numFmtId="0" fontId="5" fillId="0" borderId="5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0">
    <cellStyle name="パーセント" xfId="2" builtinId="5"/>
    <cellStyle name="ハイパーリンク 2" xfId="4" xr:uid="{00000000-0005-0000-0000-000001000000}"/>
    <cellStyle name="ハイパーリンク 3" xfId="8" xr:uid="{00000000-0005-0000-0000-000002000000}"/>
    <cellStyle name="桁区切り" xfId="1" builtinId="6"/>
    <cellStyle name="桁区切り 2" xfId="5" xr:uid="{00000000-0005-0000-0000-000004000000}"/>
    <cellStyle name="桁区切り 3" xfId="9" xr:uid="{00000000-0005-0000-0000-000005000000}"/>
    <cellStyle name="標準" xfId="0" builtinId="0"/>
    <cellStyle name="標準 2" xfId="6" xr:uid="{00000000-0005-0000-0000-000007000000}"/>
    <cellStyle name="標準 2 2" xfId="7" xr:uid="{00000000-0005-0000-0000-000008000000}"/>
    <cellStyle name="標準 3" xfId="3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37</v>
      </c>
      <c r="B1" s="2" t="s">
        <v>56</v>
      </c>
      <c r="C1" s="1" t="s">
        <v>0</v>
      </c>
      <c r="D1" s="3" t="s">
        <v>1</v>
      </c>
    </row>
    <row r="2" spans="1:8" ht="13.5" customHeight="1"/>
    <row r="3" spans="1:8" s="5" customFormat="1" ht="15.95" customHeight="1">
      <c r="A3" s="31" t="s">
        <v>51</v>
      </c>
      <c r="B3" s="33" t="s">
        <v>2</v>
      </c>
      <c r="C3" s="35" t="s">
        <v>3</v>
      </c>
      <c r="D3" s="35"/>
      <c r="E3" s="35"/>
      <c r="F3" s="35"/>
      <c r="G3" s="35"/>
      <c r="H3" s="36" t="s">
        <v>4</v>
      </c>
    </row>
    <row r="4" spans="1:8" s="5" customFormat="1" ht="15.95" customHeight="1">
      <c r="A4" s="32"/>
      <c r="B4" s="34"/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37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10</v>
      </c>
      <c r="B6" s="9">
        <f>SUM(C6:G6)</f>
        <v>2023</v>
      </c>
      <c r="C6" s="9">
        <v>4</v>
      </c>
      <c r="D6" s="9">
        <v>589</v>
      </c>
      <c r="E6" s="9">
        <v>825</v>
      </c>
      <c r="F6" s="9">
        <v>478</v>
      </c>
      <c r="G6" s="9">
        <v>127</v>
      </c>
      <c r="H6" s="25">
        <f>IF(B6=0,"-",SUM(C6,D6)/B6)</f>
        <v>0.29312901631240734</v>
      </c>
    </row>
    <row r="7" spans="1:8" s="5" customFormat="1" ht="14.1" customHeight="1">
      <c r="A7" s="8" t="s">
        <v>38</v>
      </c>
      <c r="B7" s="9">
        <f t="shared" ref="B7:B15" si="0">SUM(C7:G7)</f>
        <v>5285</v>
      </c>
      <c r="C7" s="9">
        <v>27</v>
      </c>
      <c r="D7" s="9">
        <v>1443</v>
      </c>
      <c r="E7" s="9">
        <v>1931</v>
      </c>
      <c r="F7" s="9">
        <v>1274</v>
      </c>
      <c r="G7" s="9">
        <v>610</v>
      </c>
      <c r="H7" s="25">
        <f t="shared" ref="H7:H33" si="1">IF(B7=0,"-",SUM(C7,D7)/B7)</f>
        <v>0.27814569536423839</v>
      </c>
    </row>
    <row r="8" spans="1:8" s="5" customFormat="1" ht="14.1" customHeight="1">
      <c r="A8" s="8" t="s">
        <v>11</v>
      </c>
      <c r="B8" s="9">
        <f t="shared" si="0"/>
        <v>17230</v>
      </c>
      <c r="C8" s="9">
        <v>131</v>
      </c>
      <c r="D8" s="9">
        <v>5884</v>
      </c>
      <c r="E8" s="9">
        <v>6501</v>
      </c>
      <c r="F8" s="9">
        <v>3207</v>
      </c>
      <c r="G8" s="9">
        <v>1507</v>
      </c>
      <c r="H8" s="25">
        <f t="shared" si="1"/>
        <v>0.34910040626813699</v>
      </c>
    </row>
    <row r="9" spans="1:8" s="5" customFormat="1" ht="14.1" customHeight="1">
      <c r="A9" s="8" t="s">
        <v>12</v>
      </c>
      <c r="B9" s="9">
        <f t="shared" si="0"/>
        <v>11038</v>
      </c>
      <c r="C9" s="9">
        <v>122</v>
      </c>
      <c r="D9" s="9">
        <v>6023</v>
      </c>
      <c r="E9" s="9">
        <v>3379</v>
      </c>
      <c r="F9" s="9">
        <v>1109</v>
      </c>
      <c r="G9" s="9">
        <v>405</v>
      </c>
      <c r="H9" s="25">
        <f t="shared" si="1"/>
        <v>0.55671317267620946</v>
      </c>
    </row>
    <row r="10" spans="1:8" s="5" customFormat="1" ht="14.1" customHeight="1">
      <c r="A10" s="8" t="s">
        <v>13</v>
      </c>
      <c r="B10" s="9">
        <f t="shared" si="0"/>
        <v>15949</v>
      </c>
      <c r="C10" s="9">
        <v>400</v>
      </c>
      <c r="D10" s="9">
        <v>7695</v>
      </c>
      <c r="E10" s="9">
        <v>5119</v>
      </c>
      <c r="F10" s="9">
        <v>1872</v>
      </c>
      <c r="G10" s="9">
        <v>863</v>
      </c>
      <c r="H10" s="25">
        <f t="shared" si="1"/>
        <v>0.507555332622735</v>
      </c>
    </row>
    <row r="11" spans="1:8" s="5" customFormat="1" ht="14.1" customHeight="1">
      <c r="A11" s="8" t="s">
        <v>14</v>
      </c>
      <c r="B11" s="9">
        <f t="shared" si="0"/>
        <v>1576</v>
      </c>
      <c r="C11" s="9">
        <v>14</v>
      </c>
      <c r="D11" s="9">
        <v>745</v>
      </c>
      <c r="E11" s="9">
        <v>589</v>
      </c>
      <c r="F11" s="9">
        <v>195</v>
      </c>
      <c r="G11" s="9">
        <v>33</v>
      </c>
      <c r="H11" s="25">
        <f t="shared" si="1"/>
        <v>0.48159898477157359</v>
      </c>
    </row>
    <row r="12" spans="1:8" s="5" customFormat="1" ht="14.1" customHeight="1">
      <c r="A12" s="8" t="s">
        <v>15</v>
      </c>
      <c r="B12" s="9">
        <f t="shared" si="0"/>
        <v>3322</v>
      </c>
      <c r="C12" s="9">
        <v>2</v>
      </c>
      <c r="D12" s="9">
        <v>695</v>
      </c>
      <c r="E12" s="9">
        <v>1197</v>
      </c>
      <c r="F12" s="9">
        <v>860</v>
      </c>
      <c r="G12" s="9">
        <v>568</v>
      </c>
      <c r="H12" s="25">
        <f t="shared" si="1"/>
        <v>0.20981336544250451</v>
      </c>
    </row>
    <row r="13" spans="1:8" s="5" customFormat="1" ht="14.1" customHeight="1">
      <c r="A13" s="8" t="s">
        <v>16</v>
      </c>
      <c r="B13" s="9">
        <f t="shared" si="0"/>
        <v>1262</v>
      </c>
      <c r="C13" s="9">
        <v>3</v>
      </c>
      <c r="D13" s="9">
        <v>271</v>
      </c>
      <c r="E13" s="9">
        <v>505</v>
      </c>
      <c r="F13" s="9">
        <v>433</v>
      </c>
      <c r="G13" s="9">
        <v>50</v>
      </c>
      <c r="H13" s="25">
        <f t="shared" si="1"/>
        <v>0.21711568938193343</v>
      </c>
    </row>
    <row r="14" spans="1:8" s="5" customFormat="1" ht="14.1" customHeight="1">
      <c r="A14" s="8" t="s">
        <v>17</v>
      </c>
      <c r="B14" s="9">
        <f t="shared" si="0"/>
        <v>4689</v>
      </c>
      <c r="C14" s="9">
        <v>69</v>
      </c>
      <c r="D14" s="9">
        <v>2018</v>
      </c>
      <c r="E14" s="9">
        <v>1623</v>
      </c>
      <c r="F14" s="9">
        <v>716</v>
      </c>
      <c r="G14" s="9">
        <v>263</v>
      </c>
      <c r="H14" s="25">
        <f t="shared" si="1"/>
        <v>0.44508423970995947</v>
      </c>
    </row>
    <row r="15" spans="1:8" s="5" customFormat="1" ht="14.1" customHeight="1">
      <c r="A15" s="8" t="s">
        <v>18</v>
      </c>
      <c r="B15" s="9">
        <f t="shared" si="0"/>
        <v>10019</v>
      </c>
      <c r="C15" s="9">
        <v>133</v>
      </c>
      <c r="D15" s="9">
        <v>4165</v>
      </c>
      <c r="E15" s="9">
        <v>3770</v>
      </c>
      <c r="F15" s="9">
        <v>1388</v>
      </c>
      <c r="G15" s="9">
        <v>563</v>
      </c>
      <c r="H15" s="25">
        <f t="shared" si="1"/>
        <v>0.4289849286355924</v>
      </c>
    </row>
    <row r="16" spans="1:8" s="5" customFormat="1" ht="14.1" customHeight="1">
      <c r="A16" s="23" t="s">
        <v>52</v>
      </c>
      <c r="B16" s="10">
        <f>SUM(C16:G16)</f>
        <v>72393</v>
      </c>
      <c r="C16" s="10">
        <f>SUM(C6:C15)</f>
        <v>905</v>
      </c>
      <c r="D16" s="10">
        <f t="shared" ref="D16:G16" si="2">SUM(D6:D15)</f>
        <v>29528</v>
      </c>
      <c r="E16" s="10">
        <f t="shared" si="2"/>
        <v>25439</v>
      </c>
      <c r="F16" s="10">
        <f t="shared" si="2"/>
        <v>11532</v>
      </c>
      <c r="G16" s="10">
        <f t="shared" si="2"/>
        <v>4989</v>
      </c>
      <c r="H16" s="26">
        <f t="shared" si="1"/>
        <v>0.42038594891771303</v>
      </c>
    </row>
    <row r="17" spans="1:8" s="5" customFormat="1" ht="14.1" customHeight="1">
      <c r="A17" s="8" t="s">
        <v>19</v>
      </c>
      <c r="B17" s="9">
        <f t="shared" ref="B17:B31" si="3">SUM(C17:G17)</f>
        <v>13565</v>
      </c>
      <c r="C17" s="9">
        <v>66</v>
      </c>
      <c r="D17" s="9">
        <v>5015</v>
      </c>
      <c r="E17" s="9">
        <v>4992</v>
      </c>
      <c r="F17" s="9">
        <v>1960</v>
      </c>
      <c r="G17" s="9">
        <v>1532</v>
      </c>
      <c r="H17" s="25">
        <f t="shared" si="1"/>
        <v>0.37456690011057869</v>
      </c>
    </row>
    <row r="18" spans="1:8" s="5" customFormat="1" ht="14.1" customHeight="1">
      <c r="A18" s="8" t="s">
        <v>20</v>
      </c>
      <c r="B18" s="9">
        <f t="shared" si="3"/>
        <v>2967</v>
      </c>
      <c r="C18" s="9">
        <v>12</v>
      </c>
      <c r="D18" s="9">
        <v>1061</v>
      </c>
      <c r="E18" s="9">
        <v>1247</v>
      </c>
      <c r="F18" s="9">
        <v>467</v>
      </c>
      <c r="G18" s="9">
        <v>180</v>
      </c>
      <c r="H18" s="25">
        <f t="shared" si="1"/>
        <v>0.36164475901584092</v>
      </c>
    </row>
    <row r="19" spans="1:8" s="5" customFormat="1" ht="14.1" customHeight="1">
      <c r="A19" s="8" t="s">
        <v>21</v>
      </c>
      <c r="B19" s="9">
        <f t="shared" si="3"/>
        <v>36049</v>
      </c>
      <c r="C19" s="9">
        <v>399</v>
      </c>
      <c r="D19" s="9">
        <v>19689</v>
      </c>
      <c r="E19" s="9">
        <v>10943</v>
      </c>
      <c r="F19" s="9">
        <v>2988</v>
      </c>
      <c r="G19" s="9">
        <v>2030</v>
      </c>
      <c r="H19" s="25">
        <f t="shared" si="1"/>
        <v>0.55724153235873397</v>
      </c>
    </row>
    <row r="20" spans="1:8" s="5" customFormat="1" ht="14.1" customHeight="1">
      <c r="A20" s="8" t="s">
        <v>22</v>
      </c>
      <c r="B20" s="9">
        <f t="shared" si="3"/>
        <v>0</v>
      </c>
      <c r="C20" s="9" t="s">
        <v>57</v>
      </c>
      <c r="D20" s="9" t="s">
        <v>57</v>
      </c>
      <c r="E20" s="9" t="s">
        <v>57</v>
      </c>
      <c r="F20" s="9" t="s">
        <v>57</v>
      </c>
      <c r="G20" s="9" t="s">
        <v>57</v>
      </c>
      <c r="H20" s="25" t="str">
        <f t="shared" si="1"/>
        <v>-</v>
      </c>
    </row>
    <row r="21" spans="1:8" s="5" customFormat="1" ht="14.1" customHeight="1">
      <c r="A21" s="8" t="s">
        <v>23</v>
      </c>
      <c r="B21" s="9">
        <f t="shared" si="3"/>
        <v>1537</v>
      </c>
      <c r="C21" s="9">
        <v>19</v>
      </c>
      <c r="D21" s="9">
        <v>570</v>
      </c>
      <c r="E21" s="9">
        <v>527</v>
      </c>
      <c r="F21" s="9">
        <v>334</v>
      </c>
      <c r="G21" s="9">
        <v>87</v>
      </c>
      <c r="H21" s="25">
        <f t="shared" si="1"/>
        <v>0.38321405335068315</v>
      </c>
    </row>
    <row r="22" spans="1:8" s="5" customFormat="1" ht="14.1" customHeight="1">
      <c r="A22" s="8" t="s">
        <v>24</v>
      </c>
      <c r="B22" s="9">
        <f t="shared" si="3"/>
        <v>4182</v>
      </c>
      <c r="C22" s="9">
        <v>128</v>
      </c>
      <c r="D22" s="9">
        <v>2206</v>
      </c>
      <c r="E22" s="9">
        <v>1304</v>
      </c>
      <c r="F22" s="9">
        <v>393</v>
      </c>
      <c r="G22" s="9">
        <v>151</v>
      </c>
      <c r="H22" s="25">
        <f t="shared" si="1"/>
        <v>0.55810616929698709</v>
      </c>
    </row>
    <row r="23" spans="1:8" s="5" customFormat="1" ht="14.1" customHeight="1">
      <c r="A23" s="8" t="s">
        <v>25</v>
      </c>
      <c r="B23" s="9">
        <f t="shared" si="3"/>
        <v>4725</v>
      </c>
      <c r="C23" s="9">
        <v>101</v>
      </c>
      <c r="D23" s="9">
        <v>2459</v>
      </c>
      <c r="E23" s="9">
        <v>1533</v>
      </c>
      <c r="F23" s="9">
        <v>449</v>
      </c>
      <c r="G23" s="9">
        <v>183</v>
      </c>
      <c r="H23" s="25">
        <f t="shared" si="1"/>
        <v>0.54179894179894184</v>
      </c>
    </row>
    <row r="24" spans="1:8" s="5" customFormat="1" ht="14.1" customHeight="1">
      <c r="A24" s="8" t="s">
        <v>26</v>
      </c>
      <c r="B24" s="9">
        <f t="shared" si="3"/>
        <v>16239</v>
      </c>
      <c r="C24" s="9">
        <v>229</v>
      </c>
      <c r="D24" s="9">
        <v>7332</v>
      </c>
      <c r="E24" s="9">
        <v>5302</v>
      </c>
      <c r="F24" s="9">
        <v>2486</v>
      </c>
      <c r="G24" s="9">
        <v>890</v>
      </c>
      <c r="H24" s="25">
        <f t="shared" si="1"/>
        <v>0.46560748814582181</v>
      </c>
    </row>
    <row r="25" spans="1:8" s="5" customFormat="1" ht="14.1" customHeight="1">
      <c r="A25" s="8" t="s">
        <v>27</v>
      </c>
      <c r="B25" s="9">
        <f t="shared" si="3"/>
        <v>7471</v>
      </c>
      <c r="C25" s="9">
        <v>78</v>
      </c>
      <c r="D25" s="9">
        <v>3684</v>
      </c>
      <c r="E25" s="9">
        <v>2248</v>
      </c>
      <c r="F25" s="9">
        <v>995</v>
      </c>
      <c r="G25" s="9">
        <v>466</v>
      </c>
      <c r="H25" s="25">
        <f t="shared" si="1"/>
        <v>0.50354704858787314</v>
      </c>
    </row>
    <row r="26" spans="1:8" s="5" customFormat="1" ht="14.1" customHeight="1">
      <c r="A26" s="8" t="s">
        <v>28</v>
      </c>
      <c r="B26" s="9">
        <f t="shared" si="3"/>
        <v>0</v>
      </c>
      <c r="C26" s="9" t="s">
        <v>57</v>
      </c>
      <c r="D26" s="9" t="s">
        <v>57</v>
      </c>
      <c r="E26" s="9" t="s">
        <v>57</v>
      </c>
      <c r="F26" s="9" t="s">
        <v>57</v>
      </c>
      <c r="G26" s="9" t="s">
        <v>57</v>
      </c>
      <c r="H26" s="25" t="str">
        <f t="shared" si="1"/>
        <v>-</v>
      </c>
    </row>
    <row r="27" spans="1:8" s="5" customFormat="1" ht="14.1" customHeight="1">
      <c r="A27" s="8" t="s">
        <v>29</v>
      </c>
      <c r="B27" s="9">
        <f t="shared" si="3"/>
        <v>0</v>
      </c>
      <c r="C27" s="9" t="s">
        <v>57</v>
      </c>
      <c r="D27" s="9" t="s">
        <v>57</v>
      </c>
      <c r="E27" s="9" t="s">
        <v>57</v>
      </c>
      <c r="F27" s="9" t="s">
        <v>57</v>
      </c>
      <c r="G27" s="9" t="s">
        <v>57</v>
      </c>
      <c r="H27" s="25" t="str">
        <f t="shared" si="1"/>
        <v>-</v>
      </c>
    </row>
    <row r="28" spans="1:8" s="5" customFormat="1" ht="14.1" customHeight="1">
      <c r="A28" s="8" t="s">
        <v>30</v>
      </c>
      <c r="B28" s="9">
        <f t="shared" si="3"/>
        <v>0</v>
      </c>
      <c r="C28" s="9" t="s">
        <v>57</v>
      </c>
      <c r="D28" s="9" t="s">
        <v>57</v>
      </c>
      <c r="E28" s="9" t="s">
        <v>57</v>
      </c>
      <c r="F28" s="9" t="s">
        <v>57</v>
      </c>
      <c r="G28" s="9" t="s">
        <v>57</v>
      </c>
      <c r="H28" s="25" t="str">
        <f t="shared" si="1"/>
        <v>-</v>
      </c>
    </row>
    <row r="29" spans="1:8" s="5" customFormat="1" ht="14.1" customHeight="1">
      <c r="A29" s="8" t="s">
        <v>31</v>
      </c>
      <c r="B29" s="9">
        <f t="shared" si="3"/>
        <v>4656</v>
      </c>
      <c r="C29" s="9">
        <v>60</v>
      </c>
      <c r="D29" s="9">
        <v>1955</v>
      </c>
      <c r="E29" s="9">
        <v>1777</v>
      </c>
      <c r="F29" s="9">
        <v>780</v>
      </c>
      <c r="G29" s="9">
        <v>84</v>
      </c>
      <c r="H29" s="25">
        <f t="shared" si="1"/>
        <v>0.4327749140893471</v>
      </c>
    </row>
    <row r="30" spans="1:8" s="5" customFormat="1" ht="14.1" customHeight="1">
      <c r="A30" s="8" t="s">
        <v>32</v>
      </c>
      <c r="B30" s="9">
        <f t="shared" si="3"/>
        <v>804</v>
      </c>
      <c r="C30" s="9">
        <v>14</v>
      </c>
      <c r="D30" s="9">
        <v>461</v>
      </c>
      <c r="E30" s="9">
        <v>240</v>
      </c>
      <c r="F30" s="9">
        <v>62</v>
      </c>
      <c r="G30" s="9">
        <v>27</v>
      </c>
      <c r="H30" s="25">
        <f t="shared" si="1"/>
        <v>0.59079601990049746</v>
      </c>
    </row>
    <row r="31" spans="1:8" s="5" customFormat="1" ht="14.1" customHeight="1">
      <c r="A31" s="8" t="s">
        <v>33</v>
      </c>
      <c r="B31" s="9">
        <f t="shared" si="3"/>
        <v>1201</v>
      </c>
      <c r="C31" s="9">
        <v>7</v>
      </c>
      <c r="D31" s="9">
        <v>533</v>
      </c>
      <c r="E31" s="9">
        <v>333</v>
      </c>
      <c r="F31" s="9">
        <v>155</v>
      </c>
      <c r="G31" s="9">
        <v>173</v>
      </c>
      <c r="H31" s="25">
        <f t="shared" si="1"/>
        <v>0.44962531223980018</v>
      </c>
    </row>
    <row r="32" spans="1:8" s="5" customFormat="1" ht="14.1" customHeight="1">
      <c r="A32" s="11" t="s">
        <v>53</v>
      </c>
      <c r="B32" s="12">
        <f>SUM(C32:G32)</f>
        <v>93396</v>
      </c>
      <c r="C32" s="12">
        <f>SUM(C17:C31)</f>
        <v>1113</v>
      </c>
      <c r="D32" s="12">
        <f t="shared" ref="D32:G32" si="4">SUM(D17:D31)</f>
        <v>44965</v>
      </c>
      <c r="E32" s="12">
        <f t="shared" si="4"/>
        <v>30446</v>
      </c>
      <c r="F32" s="12">
        <f t="shared" si="4"/>
        <v>11069</v>
      </c>
      <c r="G32" s="12">
        <f t="shared" si="4"/>
        <v>5803</v>
      </c>
      <c r="H32" s="27">
        <f t="shared" si="1"/>
        <v>0.49336160006852542</v>
      </c>
    </row>
    <row r="33" spans="1:8" s="5" customFormat="1" ht="15.95" customHeight="1">
      <c r="A33" s="6" t="s">
        <v>34</v>
      </c>
      <c r="B33" s="13">
        <f>SUM(C33:G33)</f>
        <v>165789</v>
      </c>
      <c r="C33" s="13">
        <f>SUM(C16,C32)</f>
        <v>2018</v>
      </c>
      <c r="D33" s="13">
        <f t="shared" ref="D33:G33" si="5">SUM(D16,D32)</f>
        <v>74493</v>
      </c>
      <c r="E33" s="13">
        <f t="shared" si="5"/>
        <v>55885</v>
      </c>
      <c r="F33" s="13">
        <f t="shared" si="5"/>
        <v>22601</v>
      </c>
      <c r="G33" s="13">
        <f t="shared" si="5"/>
        <v>10792</v>
      </c>
      <c r="H33" s="28">
        <f t="shared" si="1"/>
        <v>0.46149623919560406</v>
      </c>
    </row>
    <row r="34" spans="1:8" s="5" customFormat="1" ht="15.95" customHeight="1">
      <c r="A34" s="8" t="s">
        <v>54</v>
      </c>
      <c r="B34" s="9">
        <v>1384212</v>
      </c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35</v>
      </c>
      <c r="B35" s="16">
        <f>B33/B34</f>
        <v>0.11977139339927699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36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7"/>
  <sheetViews>
    <sheetView workbookViewId="0">
      <pane xSplit="1" ySplit="4" topLeftCell="B5" activePane="bottomRight" state="frozen"/>
      <selection activeCell="C6" sqref="C6"/>
      <selection pane="topRight" activeCell="C6" sqref="C6"/>
      <selection pane="bottomLeft" activeCell="C6" sqref="C6"/>
      <selection pane="bottomRight" activeCell="B5" sqref="B5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37</v>
      </c>
      <c r="B1" s="2" t="s">
        <v>56</v>
      </c>
      <c r="C1" s="1" t="s">
        <v>47</v>
      </c>
      <c r="D1" s="3" t="s">
        <v>1</v>
      </c>
    </row>
    <row r="2" spans="1:8" ht="13.5" customHeight="1"/>
    <row r="3" spans="1:8" s="5" customFormat="1" ht="15.95" customHeight="1">
      <c r="A3" s="31" t="s">
        <v>51</v>
      </c>
      <c r="B3" s="33" t="s">
        <v>2</v>
      </c>
      <c r="C3" s="35" t="s">
        <v>3</v>
      </c>
      <c r="D3" s="35"/>
      <c r="E3" s="35"/>
      <c r="F3" s="35"/>
      <c r="G3" s="35"/>
      <c r="H3" s="36" t="s">
        <v>4</v>
      </c>
    </row>
    <row r="4" spans="1:8" s="5" customFormat="1" ht="15.95" customHeight="1">
      <c r="A4" s="32"/>
      <c r="B4" s="34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37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10</v>
      </c>
      <c r="B6" s="9">
        <f>SUM(C6:G6)</f>
        <v>1914</v>
      </c>
      <c r="C6" s="9">
        <v>11</v>
      </c>
      <c r="D6" s="9">
        <v>648</v>
      </c>
      <c r="E6" s="9">
        <v>760</v>
      </c>
      <c r="F6" s="9">
        <v>357</v>
      </c>
      <c r="G6" s="9">
        <v>138</v>
      </c>
      <c r="H6" s="25">
        <f>IF(B6=0,"-",SUM(C6,D6)/B6)</f>
        <v>0.34430512016718912</v>
      </c>
    </row>
    <row r="7" spans="1:8" s="5" customFormat="1" ht="14.1" customHeight="1">
      <c r="A7" s="8" t="s">
        <v>38</v>
      </c>
      <c r="B7" s="9">
        <f t="shared" ref="B7:B15" si="0">SUM(C7:G7)</f>
        <v>4370</v>
      </c>
      <c r="C7" s="9">
        <v>34</v>
      </c>
      <c r="D7" s="9">
        <v>1728</v>
      </c>
      <c r="E7" s="9">
        <v>1446</v>
      </c>
      <c r="F7" s="9">
        <v>709</v>
      </c>
      <c r="G7" s="9">
        <v>453</v>
      </c>
      <c r="H7" s="25">
        <f t="shared" ref="H7:H33" si="1">IF(B7=0,"-",SUM(C7,D7)/B7)</f>
        <v>0.40320366132723112</v>
      </c>
    </row>
    <row r="8" spans="1:8" s="5" customFormat="1" ht="14.1" customHeight="1">
      <c r="A8" s="8" t="s">
        <v>11</v>
      </c>
      <c r="B8" s="9">
        <f t="shared" si="0"/>
        <v>19098</v>
      </c>
      <c r="C8" s="9">
        <v>213</v>
      </c>
      <c r="D8" s="9">
        <v>7663</v>
      </c>
      <c r="E8" s="9">
        <v>6936</v>
      </c>
      <c r="F8" s="9">
        <v>2457</v>
      </c>
      <c r="G8" s="9">
        <v>1829</v>
      </c>
      <c r="H8" s="25">
        <f t="shared" si="1"/>
        <v>0.41239920410514191</v>
      </c>
    </row>
    <row r="9" spans="1:8" s="5" customFormat="1" ht="14.1" customHeight="1">
      <c r="A9" s="8" t="s">
        <v>12</v>
      </c>
      <c r="B9" s="9">
        <f t="shared" si="0"/>
        <v>13524</v>
      </c>
      <c r="C9" s="9">
        <v>157</v>
      </c>
      <c r="D9" s="9">
        <v>7502</v>
      </c>
      <c r="E9" s="9">
        <v>4541</v>
      </c>
      <c r="F9" s="9">
        <v>949</v>
      </c>
      <c r="G9" s="9">
        <v>375</v>
      </c>
      <c r="H9" s="25">
        <f t="shared" si="1"/>
        <v>0.56632653061224492</v>
      </c>
    </row>
    <row r="10" spans="1:8" s="5" customFormat="1" ht="14.1" customHeight="1">
      <c r="A10" s="8" t="s">
        <v>13</v>
      </c>
      <c r="B10" s="9">
        <f t="shared" si="0"/>
        <v>17660</v>
      </c>
      <c r="C10" s="9">
        <v>385</v>
      </c>
      <c r="D10" s="9">
        <v>9703</v>
      </c>
      <c r="E10" s="9">
        <v>5442</v>
      </c>
      <c r="F10" s="9">
        <v>1328</v>
      </c>
      <c r="G10" s="9">
        <v>802</v>
      </c>
      <c r="H10" s="25">
        <f t="shared" si="1"/>
        <v>0.57123442808607017</v>
      </c>
    </row>
    <row r="11" spans="1:8" s="5" customFormat="1" ht="14.1" customHeight="1">
      <c r="A11" s="8" t="s">
        <v>14</v>
      </c>
      <c r="B11" s="9">
        <f t="shared" si="0"/>
        <v>1875</v>
      </c>
      <c r="C11" s="9">
        <v>11</v>
      </c>
      <c r="D11" s="9">
        <v>980</v>
      </c>
      <c r="E11" s="9">
        <v>595</v>
      </c>
      <c r="F11" s="9">
        <v>259</v>
      </c>
      <c r="G11" s="9">
        <v>30</v>
      </c>
      <c r="H11" s="25">
        <f t="shared" si="1"/>
        <v>0.5285333333333333</v>
      </c>
    </row>
    <row r="12" spans="1:8" s="5" customFormat="1" ht="14.1" customHeight="1">
      <c r="A12" s="8" t="s">
        <v>15</v>
      </c>
      <c r="B12" s="9">
        <f t="shared" si="0"/>
        <v>3004</v>
      </c>
      <c r="C12" s="9">
        <v>6</v>
      </c>
      <c r="D12" s="9">
        <v>786</v>
      </c>
      <c r="E12" s="9">
        <v>1164</v>
      </c>
      <c r="F12" s="9">
        <v>544</v>
      </c>
      <c r="G12" s="9">
        <v>504</v>
      </c>
      <c r="H12" s="25">
        <f t="shared" si="1"/>
        <v>0.26364846870838882</v>
      </c>
    </row>
    <row r="13" spans="1:8" s="5" customFormat="1" ht="14.1" customHeight="1">
      <c r="A13" s="8" t="s">
        <v>16</v>
      </c>
      <c r="B13" s="9">
        <f t="shared" si="0"/>
        <v>1352</v>
      </c>
      <c r="C13" s="9">
        <v>4</v>
      </c>
      <c r="D13" s="9">
        <v>378</v>
      </c>
      <c r="E13" s="9">
        <v>587</v>
      </c>
      <c r="F13" s="9">
        <v>338</v>
      </c>
      <c r="G13" s="9">
        <v>45</v>
      </c>
      <c r="H13" s="25">
        <f t="shared" si="1"/>
        <v>0.28254437869822485</v>
      </c>
    </row>
    <row r="14" spans="1:8" s="5" customFormat="1" ht="14.1" customHeight="1">
      <c r="A14" s="8" t="s">
        <v>17</v>
      </c>
      <c r="B14" s="9">
        <f t="shared" si="0"/>
        <v>4840</v>
      </c>
      <c r="C14" s="9">
        <v>60</v>
      </c>
      <c r="D14" s="9">
        <v>2063</v>
      </c>
      <c r="E14" s="9">
        <v>1778</v>
      </c>
      <c r="F14" s="9">
        <v>724</v>
      </c>
      <c r="G14" s="9">
        <v>215</v>
      </c>
      <c r="H14" s="25">
        <f t="shared" si="1"/>
        <v>0.43863636363636366</v>
      </c>
    </row>
    <row r="15" spans="1:8" s="5" customFormat="1" ht="14.1" customHeight="1">
      <c r="A15" s="8" t="s">
        <v>18</v>
      </c>
      <c r="B15" s="9">
        <f t="shared" si="0"/>
        <v>9209</v>
      </c>
      <c r="C15" s="9">
        <v>147</v>
      </c>
      <c r="D15" s="9">
        <v>3372</v>
      </c>
      <c r="E15" s="9">
        <v>3067</v>
      </c>
      <c r="F15" s="9">
        <v>2030</v>
      </c>
      <c r="G15" s="9">
        <v>593</v>
      </c>
      <c r="H15" s="25">
        <f t="shared" si="1"/>
        <v>0.38212618090997935</v>
      </c>
    </row>
    <row r="16" spans="1:8" s="5" customFormat="1" ht="14.1" customHeight="1">
      <c r="A16" s="23" t="s">
        <v>52</v>
      </c>
      <c r="B16" s="10">
        <f>SUM(C16:G16)</f>
        <v>76846</v>
      </c>
      <c r="C16" s="10">
        <f>SUM(C6:C15)</f>
        <v>1028</v>
      </c>
      <c r="D16" s="10">
        <f t="shared" ref="D16:G16" si="2">SUM(D6:D15)</f>
        <v>34823</v>
      </c>
      <c r="E16" s="10">
        <f t="shared" si="2"/>
        <v>26316</v>
      </c>
      <c r="F16" s="10">
        <f t="shared" si="2"/>
        <v>9695</v>
      </c>
      <c r="G16" s="10">
        <f t="shared" si="2"/>
        <v>4984</v>
      </c>
      <c r="H16" s="26">
        <f t="shared" si="1"/>
        <v>0.46653046352445149</v>
      </c>
    </row>
    <row r="17" spans="1:8" s="5" customFormat="1" ht="14.1" customHeight="1">
      <c r="A17" s="8" t="s">
        <v>19</v>
      </c>
      <c r="B17" s="9">
        <f t="shared" ref="B17:B31" si="3">SUM(C17:G17)</f>
        <v>15286</v>
      </c>
      <c r="C17" s="9">
        <v>74</v>
      </c>
      <c r="D17" s="9">
        <v>6026</v>
      </c>
      <c r="E17" s="9">
        <v>5510</v>
      </c>
      <c r="F17" s="9">
        <v>1771</v>
      </c>
      <c r="G17" s="9">
        <v>1905</v>
      </c>
      <c r="H17" s="25">
        <f t="shared" si="1"/>
        <v>0.39905796153342926</v>
      </c>
    </row>
    <row r="18" spans="1:8" s="5" customFormat="1" ht="14.1" customHeight="1">
      <c r="A18" s="8" t="s">
        <v>20</v>
      </c>
      <c r="B18" s="9">
        <f t="shared" si="3"/>
        <v>1647</v>
      </c>
      <c r="C18" s="9">
        <v>11</v>
      </c>
      <c r="D18" s="9">
        <v>636</v>
      </c>
      <c r="E18" s="9">
        <v>522</v>
      </c>
      <c r="F18" s="9">
        <v>203</v>
      </c>
      <c r="G18" s="9">
        <v>275</v>
      </c>
      <c r="H18" s="25">
        <f t="shared" si="1"/>
        <v>0.3928354584092289</v>
      </c>
    </row>
    <row r="19" spans="1:8" s="5" customFormat="1" ht="14.1" customHeight="1">
      <c r="A19" s="8" t="s">
        <v>21</v>
      </c>
      <c r="B19" s="9">
        <f t="shared" si="3"/>
        <v>38254</v>
      </c>
      <c r="C19" s="9">
        <v>346</v>
      </c>
      <c r="D19" s="9">
        <v>19819</v>
      </c>
      <c r="E19" s="9">
        <v>12042</v>
      </c>
      <c r="F19" s="9">
        <v>3928</v>
      </c>
      <c r="G19" s="9">
        <v>2119</v>
      </c>
      <c r="H19" s="25">
        <f t="shared" si="1"/>
        <v>0.52713441731583621</v>
      </c>
    </row>
    <row r="20" spans="1:8" s="5" customFormat="1" ht="14.1" customHeight="1">
      <c r="A20" s="8" t="s">
        <v>22</v>
      </c>
      <c r="B20" s="9">
        <f t="shared" si="3"/>
        <v>0</v>
      </c>
      <c r="C20" s="9" t="s">
        <v>57</v>
      </c>
      <c r="D20" s="9" t="s">
        <v>57</v>
      </c>
      <c r="E20" s="9" t="s">
        <v>57</v>
      </c>
      <c r="F20" s="9" t="s">
        <v>57</v>
      </c>
      <c r="G20" s="9" t="s">
        <v>57</v>
      </c>
      <c r="H20" s="25" t="str">
        <f t="shared" si="1"/>
        <v>-</v>
      </c>
    </row>
    <row r="21" spans="1:8" s="5" customFormat="1" ht="14.1" customHeight="1">
      <c r="A21" s="8" t="s">
        <v>23</v>
      </c>
      <c r="B21" s="9">
        <f t="shared" si="3"/>
        <v>1768</v>
      </c>
      <c r="C21" s="9">
        <v>8</v>
      </c>
      <c r="D21" s="9">
        <v>818</v>
      </c>
      <c r="E21" s="9">
        <v>597</v>
      </c>
      <c r="F21" s="9">
        <v>270</v>
      </c>
      <c r="G21" s="9">
        <v>75</v>
      </c>
      <c r="H21" s="25">
        <f t="shared" si="1"/>
        <v>0.46719457013574661</v>
      </c>
    </row>
    <row r="22" spans="1:8" s="5" customFormat="1" ht="14.1" customHeight="1">
      <c r="A22" s="8" t="s">
        <v>24</v>
      </c>
      <c r="B22" s="9">
        <f t="shared" si="3"/>
        <v>4278</v>
      </c>
      <c r="C22" s="9">
        <v>187</v>
      </c>
      <c r="D22" s="9">
        <v>2241</v>
      </c>
      <c r="E22" s="9">
        <v>1121</v>
      </c>
      <c r="F22" s="9">
        <v>489</v>
      </c>
      <c r="G22" s="9">
        <v>240</v>
      </c>
      <c r="H22" s="25">
        <f t="shared" si="1"/>
        <v>0.5675549322113137</v>
      </c>
    </row>
    <row r="23" spans="1:8" s="5" customFormat="1" ht="14.1" customHeight="1">
      <c r="A23" s="8" t="s">
        <v>25</v>
      </c>
      <c r="B23" s="9">
        <f t="shared" si="3"/>
        <v>4481</v>
      </c>
      <c r="C23" s="9">
        <v>31</v>
      </c>
      <c r="D23" s="9">
        <v>2508</v>
      </c>
      <c r="E23" s="9">
        <v>1507</v>
      </c>
      <c r="F23" s="9">
        <v>276</v>
      </c>
      <c r="G23" s="9">
        <v>159</v>
      </c>
      <c r="H23" s="25">
        <f t="shared" si="1"/>
        <v>0.56661459495648292</v>
      </c>
    </row>
    <row r="24" spans="1:8" s="5" customFormat="1" ht="14.1" customHeight="1">
      <c r="A24" s="8" t="s">
        <v>26</v>
      </c>
      <c r="B24" s="9">
        <f t="shared" si="3"/>
        <v>16687</v>
      </c>
      <c r="C24" s="9">
        <v>232</v>
      </c>
      <c r="D24" s="9">
        <v>8241</v>
      </c>
      <c r="E24" s="9">
        <v>5457</v>
      </c>
      <c r="F24" s="9">
        <v>1812</v>
      </c>
      <c r="G24" s="9">
        <v>945</v>
      </c>
      <c r="H24" s="25">
        <f t="shared" si="1"/>
        <v>0.5077605321507761</v>
      </c>
    </row>
    <row r="25" spans="1:8" s="5" customFormat="1" ht="14.1" customHeight="1">
      <c r="A25" s="8" t="s">
        <v>27</v>
      </c>
      <c r="B25" s="9">
        <f t="shared" si="3"/>
        <v>7993</v>
      </c>
      <c r="C25" s="9">
        <v>72</v>
      </c>
      <c r="D25" s="9">
        <v>3595</v>
      </c>
      <c r="E25" s="9">
        <v>2760</v>
      </c>
      <c r="F25" s="9">
        <v>1083</v>
      </c>
      <c r="G25" s="9">
        <v>483</v>
      </c>
      <c r="H25" s="25">
        <f t="shared" si="1"/>
        <v>0.45877642937570373</v>
      </c>
    </row>
    <row r="26" spans="1:8" s="5" customFormat="1" ht="14.1" customHeight="1">
      <c r="A26" s="8" t="s">
        <v>28</v>
      </c>
      <c r="B26" s="9">
        <f t="shared" si="3"/>
        <v>0</v>
      </c>
      <c r="C26" s="9" t="s">
        <v>57</v>
      </c>
      <c r="D26" s="9" t="s">
        <v>57</v>
      </c>
      <c r="E26" s="9" t="s">
        <v>57</v>
      </c>
      <c r="F26" s="9" t="s">
        <v>57</v>
      </c>
      <c r="G26" s="9" t="s">
        <v>57</v>
      </c>
      <c r="H26" s="25" t="str">
        <f t="shared" si="1"/>
        <v>-</v>
      </c>
    </row>
    <row r="27" spans="1:8" s="5" customFormat="1" ht="14.1" customHeight="1">
      <c r="A27" s="8" t="s">
        <v>29</v>
      </c>
      <c r="B27" s="9">
        <f t="shared" si="3"/>
        <v>0</v>
      </c>
      <c r="C27" s="9" t="s">
        <v>57</v>
      </c>
      <c r="D27" s="9" t="s">
        <v>57</v>
      </c>
      <c r="E27" s="9" t="s">
        <v>57</v>
      </c>
      <c r="F27" s="9" t="s">
        <v>57</v>
      </c>
      <c r="G27" s="9" t="s">
        <v>57</v>
      </c>
      <c r="H27" s="25" t="str">
        <f t="shared" si="1"/>
        <v>-</v>
      </c>
    </row>
    <row r="28" spans="1:8" s="5" customFormat="1" ht="14.1" customHeight="1">
      <c r="A28" s="8" t="s">
        <v>30</v>
      </c>
      <c r="B28" s="9">
        <f t="shared" si="3"/>
        <v>0</v>
      </c>
      <c r="C28" s="9" t="s">
        <v>57</v>
      </c>
      <c r="D28" s="9" t="s">
        <v>57</v>
      </c>
      <c r="E28" s="9" t="s">
        <v>57</v>
      </c>
      <c r="F28" s="9" t="s">
        <v>57</v>
      </c>
      <c r="G28" s="9" t="s">
        <v>57</v>
      </c>
      <c r="H28" s="25" t="str">
        <f t="shared" si="1"/>
        <v>-</v>
      </c>
    </row>
    <row r="29" spans="1:8" s="5" customFormat="1" ht="14.1" customHeight="1">
      <c r="A29" s="8" t="s">
        <v>31</v>
      </c>
      <c r="B29" s="9">
        <f t="shared" si="3"/>
        <v>5645</v>
      </c>
      <c r="C29" s="9">
        <v>74</v>
      </c>
      <c r="D29" s="9">
        <v>2827</v>
      </c>
      <c r="E29" s="9">
        <v>1906</v>
      </c>
      <c r="F29" s="9">
        <v>764</v>
      </c>
      <c r="G29" s="9">
        <v>74</v>
      </c>
      <c r="H29" s="25">
        <f t="shared" si="1"/>
        <v>0.51390611160318866</v>
      </c>
    </row>
    <row r="30" spans="1:8" s="5" customFormat="1" ht="14.1" customHeight="1">
      <c r="A30" s="8" t="s">
        <v>32</v>
      </c>
      <c r="B30" s="9">
        <f t="shared" si="3"/>
        <v>815</v>
      </c>
      <c r="C30" s="9">
        <v>28</v>
      </c>
      <c r="D30" s="9">
        <v>351</v>
      </c>
      <c r="E30" s="9">
        <v>321</v>
      </c>
      <c r="F30" s="9">
        <v>85</v>
      </c>
      <c r="G30" s="9">
        <v>30</v>
      </c>
      <c r="H30" s="25">
        <f t="shared" si="1"/>
        <v>0.46503067484662575</v>
      </c>
    </row>
    <row r="31" spans="1:8" s="5" customFormat="1" ht="14.1" customHeight="1">
      <c r="A31" s="8" t="s">
        <v>33</v>
      </c>
      <c r="B31" s="9">
        <f t="shared" si="3"/>
        <v>1183</v>
      </c>
      <c r="C31" s="9">
        <v>2</v>
      </c>
      <c r="D31" s="9">
        <v>609</v>
      </c>
      <c r="E31" s="9">
        <v>308</v>
      </c>
      <c r="F31" s="9">
        <v>52</v>
      </c>
      <c r="G31" s="9">
        <v>212</v>
      </c>
      <c r="H31" s="25">
        <f t="shared" si="1"/>
        <v>0.51648351648351654</v>
      </c>
    </row>
    <row r="32" spans="1:8" s="5" customFormat="1" ht="14.1" customHeight="1">
      <c r="A32" s="11" t="s">
        <v>53</v>
      </c>
      <c r="B32" s="12">
        <f>SUM(C32:G32)</f>
        <v>98037</v>
      </c>
      <c r="C32" s="12">
        <f>SUM(C17:C31)</f>
        <v>1065</v>
      </c>
      <c r="D32" s="12">
        <f t="shared" ref="D32:G32" si="4">SUM(D17:D31)</f>
        <v>47671</v>
      </c>
      <c r="E32" s="12">
        <f t="shared" si="4"/>
        <v>32051</v>
      </c>
      <c r="F32" s="12">
        <f t="shared" si="4"/>
        <v>10733</v>
      </c>
      <c r="G32" s="12">
        <f t="shared" si="4"/>
        <v>6517</v>
      </c>
      <c r="H32" s="27">
        <f t="shared" si="1"/>
        <v>0.49711843487662821</v>
      </c>
    </row>
    <row r="33" spans="1:8" s="5" customFormat="1" ht="15.95" customHeight="1">
      <c r="A33" s="29" t="s">
        <v>34</v>
      </c>
      <c r="B33" s="13">
        <f>SUM(C33:G33)</f>
        <v>174883</v>
      </c>
      <c r="C33" s="13">
        <f>SUM(C16,C32)</f>
        <v>2093</v>
      </c>
      <c r="D33" s="13">
        <f t="shared" ref="D33:G33" si="5">SUM(D16,D32)</f>
        <v>82494</v>
      </c>
      <c r="E33" s="13">
        <f t="shared" si="5"/>
        <v>58367</v>
      </c>
      <c r="F33" s="13">
        <f t="shared" si="5"/>
        <v>20428</v>
      </c>
      <c r="G33" s="13">
        <f t="shared" si="5"/>
        <v>11501</v>
      </c>
      <c r="H33" s="28">
        <f t="shared" si="1"/>
        <v>0.48367765877758273</v>
      </c>
    </row>
    <row r="34" spans="1:8" s="5" customFormat="1" ht="15.95" customHeight="1">
      <c r="A34" s="8" t="s">
        <v>54</v>
      </c>
      <c r="B34" s="9">
        <v>1437125</v>
      </c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35</v>
      </c>
      <c r="B35" s="16">
        <f>B33/B34</f>
        <v>0.12168948421327302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36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7"/>
  <sheetViews>
    <sheetView workbookViewId="0">
      <pane xSplit="1" ySplit="4" topLeftCell="B5" activePane="bottomRight" state="frozen"/>
      <selection activeCell="C6" sqref="C6"/>
      <selection pane="topRight" activeCell="C6" sqref="C6"/>
      <selection pane="bottomLeft" activeCell="C6" sqref="C6"/>
      <selection pane="bottomRight" activeCell="B5" sqref="B5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37</v>
      </c>
      <c r="B1" s="2" t="s">
        <v>56</v>
      </c>
      <c r="C1" s="1" t="s">
        <v>48</v>
      </c>
      <c r="D1" s="3" t="s">
        <v>1</v>
      </c>
    </row>
    <row r="2" spans="1:8" ht="13.5" customHeight="1"/>
    <row r="3" spans="1:8" s="5" customFormat="1" ht="15.95" customHeight="1">
      <c r="A3" s="31" t="s">
        <v>51</v>
      </c>
      <c r="B3" s="33" t="s">
        <v>2</v>
      </c>
      <c r="C3" s="35" t="s">
        <v>3</v>
      </c>
      <c r="D3" s="35"/>
      <c r="E3" s="35"/>
      <c r="F3" s="35"/>
      <c r="G3" s="35"/>
      <c r="H3" s="36" t="s">
        <v>4</v>
      </c>
    </row>
    <row r="4" spans="1:8" s="5" customFormat="1" ht="15.95" customHeight="1">
      <c r="A4" s="32"/>
      <c r="B4" s="34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37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10</v>
      </c>
      <c r="B6" s="9">
        <f>SUM(C6:G6)</f>
        <v>2129</v>
      </c>
      <c r="C6" s="9">
        <v>23</v>
      </c>
      <c r="D6" s="9">
        <v>796</v>
      </c>
      <c r="E6" s="9">
        <v>869</v>
      </c>
      <c r="F6" s="9">
        <v>359</v>
      </c>
      <c r="G6" s="9">
        <v>82</v>
      </c>
      <c r="H6" s="25">
        <f>IF(B6=0,"-",SUM(C6,D6)/B6)</f>
        <v>0.38468764678252698</v>
      </c>
    </row>
    <row r="7" spans="1:8" s="5" customFormat="1" ht="14.1" customHeight="1">
      <c r="A7" s="8" t="s">
        <v>38</v>
      </c>
      <c r="B7" s="9">
        <f t="shared" ref="B7:B15" si="0">SUM(C7:G7)</f>
        <v>4166</v>
      </c>
      <c r="C7" s="9">
        <v>17</v>
      </c>
      <c r="D7" s="9">
        <v>1185</v>
      </c>
      <c r="E7" s="9">
        <v>1633</v>
      </c>
      <c r="F7" s="9">
        <v>710</v>
      </c>
      <c r="G7" s="9">
        <v>621</v>
      </c>
      <c r="H7" s="25">
        <f t="shared" ref="H7:H33" si="1">IF(B7=0,"-",SUM(C7,D7)/B7)</f>
        <v>0.28852616418626981</v>
      </c>
    </row>
    <row r="8" spans="1:8" s="5" customFormat="1" ht="14.1" customHeight="1">
      <c r="A8" s="8" t="s">
        <v>11</v>
      </c>
      <c r="B8" s="9">
        <f t="shared" si="0"/>
        <v>19533</v>
      </c>
      <c r="C8" s="9">
        <v>169</v>
      </c>
      <c r="D8" s="9">
        <v>7019</v>
      </c>
      <c r="E8" s="9">
        <v>7480</v>
      </c>
      <c r="F8" s="9">
        <v>2744</v>
      </c>
      <c r="G8" s="9">
        <v>2121</v>
      </c>
      <c r="H8" s="25">
        <f t="shared" si="1"/>
        <v>0.36799262786054371</v>
      </c>
    </row>
    <row r="9" spans="1:8" s="5" customFormat="1" ht="14.1" customHeight="1">
      <c r="A9" s="8" t="s">
        <v>12</v>
      </c>
      <c r="B9" s="9">
        <f t="shared" si="0"/>
        <v>13230</v>
      </c>
      <c r="C9" s="9">
        <v>139</v>
      </c>
      <c r="D9" s="9">
        <v>6958</v>
      </c>
      <c r="E9" s="9">
        <v>4697</v>
      </c>
      <c r="F9" s="9">
        <v>1027</v>
      </c>
      <c r="G9" s="9">
        <v>409</v>
      </c>
      <c r="H9" s="25">
        <f t="shared" si="1"/>
        <v>0.53643235071806505</v>
      </c>
    </row>
    <row r="10" spans="1:8" s="5" customFormat="1" ht="14.1" customHeight="1">
      <c r="A10" s="8" t="s">
        <v>13</v>
      </c>
      <c r="B10" s="9">
        <f t="shared" si="0"/>
        <v>18589</v>
      </c>
      <c r="C10" s="9">
        <v>421</v>
      </c>
      <c r="D10" s="9">
        <v>9467</v>
      </c>
      <c r="E10" s="9">
        <v>6135</v>
      </c>
      <c r="F10" s="9">
        <v>1727</v>
      </c>
      <c r="G10" s="9">
        <v>839</v>
      </c>
      <c r="H10" s="25">
        <f t="shared" si="1"/>
        <v>0.53192748399591161</v>
      </c>
    </row>
    <row r="11" spans="1:8" s="5" customFormat="1" ht="14.1" customHeight="1">
      <c r="A11" s="8" t="s">
        <v>14</v>
      </c>
      <c r="B11" s="9">
        <f t="shared" si="0"/>
        <v>1739</v>
      </c>
      <c r="C11" s="9">
        <v>32</v>
      </c>
      <c r="D11" s="9">
        <v>859</v>
      </c>
      <c r="E11" s="9">
        <v>595</v>
      </c>
      <c r="F11" s="9">
        <v>226</v>
      </c>
      <c r="G11" s="9">
        <v>27</v>
      </c>
      <c r="H11" s="25">
        <f t="shared" si="1"/>
        <v>0.51236342725704431</v>
      </c>
    </row>
    <row r="12" spans="1:8" s="5" customFormat="1" ht="14.1" customHeight="1">
      <c r="A12" s="8" t="s">
        <v>15</v>
      </c>
      <c r="B12" s="9">
        <f t="shared" si="0"/>
        <v>3340</v>
      </c>
      <c r="C12" s="9">
        <v>3</v>
      </c>
      <c r="D12" s="9">
        <v>957</v>
      </c>
      <c r="E12" s="9">
        <v>1297</v>
      </c>
      <c r="F12" s="9">
        <v>520</v>
      </c>
      <c r="G12" s="9">
        <v>563</v>
      </c>
      <c r="H12" s="25">
        <f t="shared" si="1"/>
        <v>0.28742514970059879</v>
      </c>
    </row>
    <row r="13" spans="1:8" s="5" customFormat="1" ht="14.1" customHeight="1">
      <c r="A13" s="8" t="s">
        <v>16</v>
      </c>
      <c r="B13" s="9">
        <f t="shared" si="0"/>
        <v>1314</v>
      </c>
      <c r="C13" s="9">
        <v>10</v>
      </c>
      <c r="D13" s="9">
        <v>413</v>
      </c>
      <c r="E13" s="9">
        <v>523</v>
      </c>
      <c r="F13" s="9">
        <v>299</v>
      </c>
      <c r="G13" s="9">
        <v>69</v>
      </c>
      <c r="H13" s="25">
        <f t="shared" si="1"/>
        <v>0.32191780821917809</v>
      </c>
    </row>
    <row r="14" spans="1:8" s="5" customFormat="1" ht="14.1" customHeight="1">
      <c r="A14" s="8" t="s">
        <v>17</v>
      </c>
      <c r="B14" s="9">
        <f t="shared" si="0"/>
        <v>5413</v>
      </c>
      <c r="C14" s="9">
        <v>60</v>
      </c>
      <c r="D14" s="9">
        <v>2424</v>
      </c>
      <c r="E14" s="9">
        <v>1876</v>
      </c>
      <c r="F14" s="9">
        <v>846</v>
      </c>
      <c r="G14" s="9">
        <v>207</v>
      </c>
      <c r="H14" s="25">
        <f t="shared" si="1"/>
        <v>0.45889525217070015</v>
      </c>
    </row>
    <row r="15" spans="1:8" s="5" customFormat="1" ht="14.1" customHeight="1">
      <c r="A15" s="8" t="s">
        <v>18</v>
      </c>
      <c r="B15" s="9">
        <f t="shared" si="0"/>
        <v>10771</v>
      </c>
      <c r="C15" s="9">
        <v>152</v>
      </c>
      <c r="D15" s="9">
        <v>3720</v>
      </c>
      <c r="E15" s="9">
        <v>3967</v>
      </c>
      <c r="F15" s="9">
        <v>2170</v>
      </c>
      <c r="G15" s="9">
        <v>762</v>
      </c>
      <c r="H15" s="25">
        <f t="shared" si="1"/>
        <v>0.35948379909014949</v>
      </c>
    </row>
    <row r="16" spans="1:8" s="5" customFormat="1" ht="14.1" customHeight="1">
      <c r="A16" s="23" t="s">
        <v>52</v>
      </c>
      <c r="B16" s="10">
        <f>SUM(C16:G16)</f>
        <v>80224</v>
      </c>
      <c r="C16" s="10">
        <f>SUM(C6:C15)</f>
        <v>1026</v>
      </c>
      <c r="D16" s="10">
        <f t="shared" ref="D16:G16" si="2">SUM(D6:D15)</f>
        <v>33798</v>
      </c>
      <c r="E16" s="10">
        <f t="shared" si="2"/>
        <v>29072</v>
      </c>
      <c r="F16" s="10">
        <f t="shared" si="2"/>
        <v>10628</v>
      </c>
      <c r="G16" s="10">
        <f t="shared" si="2"/>
        <v>5700</v>
      </c>
      <c r="H16" s="26">
        <f t="shared" si="1"/>
        <v>0.43408456322297567</v>
      </c>
    </row>
    <row r="17" spans="1:8" s="5" customFormat="1" ht="14.1" customHeight="1">
      <c r="A17" s="8" t="s">
        <v>19</v>
      </c>
      <c r="B17" s="9">
        <f t="shared" ref="B17:B31" si="3">SUM(C17:G17)</f>
        <v>15584</v>
      </c>
      <c r="C17" s="9">
        <v>96</v>
      </c>
      <c r="D17" s="9">
        <v>5628</v>
      </c>
      <c r="E17" s="9">
        <v>5595</v>
      </c>
      <c r="F17" s="9">
        <v>2080</v>
      </c>
      <c r="G17" s="9">
        <v>2185</v>
      </c>
      <c r="H17" s="25">
        <f t="shared" si="1"/>
        <v>0.36729979466119095</v>
      </c>
    </row>
    <row r="18" spans="1:8" s="5" customFormat="1" ht="14.1" customHeight="1">
      <c r="A18" s="8" t="s">
        <v>20</v>
      </c>
      <c r="B18" s="9">
        <f t="shared" si="3"/>
        <v>2464</v>
      </c>
      <c r="C18" s="9">
        <v>10</v>
      </c>
      <c r="D18" s="9">
        <v>1001</v>
      </c>
      <c r="E18" s="9">
        <v>872</v>
      </c>
      <c r="F18" s="9">
        <v>218</v>
      </c>
      <c r="G18" s="9">
        <v>363</v>
      </c>
      <c r="H18" s="25">
        <f t="shared" si="1"/>
        <v>0.41030844155844154</v>
      </c>
    </row>
    <row r="19" spans="1:8" s="5" customFormat="1" ht="14.1" customHeight="1">
      <c r="A19" s="8" t="s">
        <v>21</v>
      </c>
      <c r="B19" s="9">
        <f t="shared" si="3"/>
        <v>41030</v>
      </c>
      <c r="C19" s="9">
        <v>450</v>
      </c>
      <c r="D19" s="9">
        <v>21640</v>
      </c>
      <c r="E19" s="9">
        <v>12823</v>
      </c>
      <c r="F19" s="9">
        <v>3901</v>
      </c>
      <c r="G19" s="9">
        <v>2216</v>
      </c>
      <c r="H19" s="25">
        <f t="shared" si="1"/>
        <v>0.53838654642944184</v>
      </c>
    </row>
    <row r="20" spans="1:8" s="5" customFormat="1" ht="14.1" customHeight="1">
      <c r="A20" s="8" t="s">
        <v>22</v>
      </c>
      <c r="B20" s="9">
        <f t="shared" si="3"/>
        <v>0</v>
      </c>
      <c r="C20" s="9" t="s">
        <v>57</v>
      </c>
      <c r="D20" s="9" t="s">
        <v>57</v>
      </c>
      <c r="E20" s="9" t="s">
        <v>57</v>
      </c>
      <c r="F20" s="9" t="s">
        <v>57</v>
      </c>
      <c r="G20" s="9" t="s">
        <v>57</v>
      </c>
      <c r="H20" s="25" t="str">
        <f t="shared" si="1"/>
        <v>-</v>
      </c>
    </row>
    <row r="21" spans="1:8" s="5" customFormat="1" ht="14.1" customHeight="1">
      <c r="A21" s="8" t="s">
        <v>23</v>
      </c>
      <c r="B21" s="9">
        <f t="shared" si="3"/>
        <v>1930</v>
      </c>
      <c r="C21" s="9">
        <v>4</v>
      </c>
      <c r="D21" s="9">
        <v>818</v>
      </c>
      <c r="E21" s="9">
        <v>703</v>
      </c>
      <c r="F21" s="9">
        <v>326</v>
      </c>
      <c r="G21" s="9">
        <v>79</v>
      </c>
      <c r="H21" s="25">
        <f t="shared" si="1"/>
        <v>0.42590673575129534</v>
      </c>
    </row>
    <row r="22" spans="1:8" s="5" customFormat="1" ht="14.1" customHeight="1">
      <c r="A22" s="8" t="s">
        <v>24</v>
      </c>
      <c r="B22" s="9">
        <f t="shared" si="3"/>
        <v>4274</v>
      </c>
      <c r="C22" s="9">
        <v>163</v>
      </c>
      <c r="D22" s="9">
        <v>2220</v>
      </c>
      <c r="E22" s="9">
        <v>1192</v>
      </c>
      <c r="F22" s="9">
        <v>479</v>
      </c>
      <c r="G22" s="9">
        <v>220</v>
      </c>
      <c r="H22" s="25">
        <f t="shared" si="1"/>
        <v>0.55755732335049135</v>
      </c>
    </row>
    <row r="23" spans="1:8" s="5" customFormat="1" ht="14.1" customHeight="1">
      <c r="A23" s="8" t="s">
        <v>25</v>
      </c>
      <c r="B23" s="9">
        <f t="shared" si="3"/>
        <v>4883</v>
      </c>
      <c r="C23" s="9">
        <v>105</v>
      </c>
      <c r="D23" s="9">
        <v>2803</v>
      </c>
      <c r="E23" s="9">
        <v>1542</v>
      </c>
      <c r="F23" s="9">
        <v>259</v>
      </c>
      <c r="G23" s="9">
        <v>174</v>
      </c>
      <c r="H23" s="25">
        <f t="shared" si="1"/>
        <v>0.5955355314355929</v>
      </c>
    </row>
    <row r="24" spans="1:8" s="5" customFormat="1" ht="14.1" customHeight="1">
      <c r="A24" s="8" t="s">
        <v>26</v>
      </c>
      <c r="B24" s="9">
        <f t="shared" si="3"/>
        <v>17767</v>
      </c>
      <c r="C24" s="9">
        <v>308</v>
      </c>
      <c r="D24" s="9">
        <v>7988</v>
      </c>
      <c r="E24" s="9">
        <v>6154</v>
      </c>
      <c r="F24" s="9">
        <v>2339</v>
      </c>
      <c r="G24" s="9">
        <v>978</v>
      </c>
      <c r="H24" s="25">
        <f t="shared" si="1"/>
        <v>0.46693307817864582</v>
      </c>
    </row>
    <row r="25" spans="1:8" s="5" customFormat="1" ht="14.1" customHeight="1">
      <c r="A25" s="8" t="s">
        <v>27</v>
      </c>
      <c r="B25" s="9">
        <f t="shared" si="3"/>
        <v>8125</v>
      </c>
      <c r="C25" s="9">
        <v>76</v>
      </c>
      <c r="D25" s="9">
        <v>3590</v>
      </c>
      <c r="E25" s="9">
        <v>2658</v>
      </c>
      <c r="F25" s="9">
        <v>1285</v>
      </c>
      <c r="G25" s="9">
        <v>516</v>
      </c>
      <c r="H25" s="25">
        <f t="shared" si="1"/>
        <v>0.45119999999999999</v>
      </c>
    </row>
    <row r="26" spans="1:8" s="5" customFormat="1" ht="14.1" customHeight="1">
      <c r="A26" s="8" t="s">
        <v>28</v>
      </c>
      <c r="B26" s="9">
        <f t="shared" si="3"/>
        <v>0</v>
      </c>
      <c r="C26" s="9" t="s">
        <v>57</v>
      </c>
      <c r="D26" s="9" t="s">
        <v>57</v>
      </c>
      <c r="E26" s="9" t="s">
        <v>57</v>
      </c>
      <c r="F26" s="9" t="s">
        <v>57</v>
      </c>
      <c r="G26" s="9" t="s">
        <v>57</v>
      </c>
      <c r="H26" s="25" t="str">
        <f t="shared" si="1"/>
        <v>-</v>
      </c>
    </row>
    <row r="27" spans="1:8" s="5" customFormat="1" ht="14.1" customHeight="1">
      <c r="A27" s="8" t="s">
        <v>29</v>
      </c>
      <c r="B27" s="9">
        <f t="shared" si="3"/>
        <v>0</v>
      </c>
      <c r="C27" s="9" t="s">
        <v>57</v>
      </c>
      <c r="D27" s="9" t="s">
        <v>57</v>
      </c>
      <c r="E27" s="9" t="s">
        <v>57</v>
      </c>
      <c r="F27" s="9" t="s">
        <v>57</v>
      </c>
      <c r="G27" s="9" t="s">
        <v>57</v>
      </c>
      <c r="H27" s="25" t="str">
        <f t="shared" si="1"/>
        <v>-</v>
      </c>
    </row>
    <row r="28" spans="1:8" s="5" customFormat="1" ht="14.1" customHeight="1">
      <c r="A28" s="8" t="s">
        <v>30</v>
      </c>
      <c r="B28" s="9">
        <f t="shared" si="3"/>
        <v>0</v>
      </c>
      <c r="C28" s="9" t="s">
        <v>57</v>
      </c>
      <c r="D28" s="9" t="s">
        <v>57</v>
      </c>
      <c r="E28" s="9" t="s">
        <v>57</v>
      </c>
      <c r="F28" s="9" t="s">
        <v>57</v>
      </c>
      <c r="G28" s="9" t="s">
        <v>57</v>
      </c>
      <c r="H28" s="25" t="str">
        <f t="shared" si="1"/>
        <v>-</v>
      </c>
    </row>
    <row r="29" spans="1:8" s="5" customFormat="1" ht="14.1" customHeight="1">
      <c r="A29" s="8" t="s">
        <v>31</v>
      </c>
      <c r="B29" s="9">
        <f t="shared" si="3"/>
        <v>5907</v>
      </c>
      <c r="C29" s="9">
        <v>67</v>
      </c>
      <c r="D29" s="9">
        <v>2550</v>
      </c>
      <c r="E29" s="9">
        <v>2147</v>
      </c>
      <c r="F29" s="9">
        <v>1066</v>
      </c>
      <c r="G29" s="9">
        <v>77</v>
      </c>
      <c r="H29" s="25">
        <f t="shared" si="1"/>
        <v>0.44303368884374472</v>
      </c>
    </row>
    <row r="30" spans="1:8" s="5" customFormat="1" ht="14.1" customHeight="1">
      <c r="A30" s="8" t="s">
        <v>32</v>
      </c>
      <c r="B30" s="9">
        <f t="shared" si="3"/>
        <v>893</v>
      </c>
      <c r="C30" s="9">
        <v>11</v>
      </c>
      <c r="D30" s="9">
        <v>480</v>
      </c>
      <c r="E30" s="9">
        <v>300</v>
      </c>
      <c r="F30" s="9">
        <v>77</v>
      </c>
      <c r="G30" s="9">
        <v>25</v>
      </c>
      <c r="H30" s="25">
        <f t="shared" si="1"/>
        <v>0.54983202687569988</v>
      </c>
    </row>
    <row r="31" spans="1:8" s="5" customFormat="1" ht="14.1" customHeight="1">
      <c r="A31" s="8" t="s">
        <v>33</v>
      </c>
      <c r="B31" s="9">
        <f t="shared" si="3"/>
        <v>1564</v>
      </c>
      <c r="C31" s="9">
        <v>4</v>
      </c>
      <c r="D31" s="9">
        <v>711</v>
      </c>
      <c r="E31" s="9">
        <v>445</v>
      </c>
      <c r="F31" s="9">
        <v>82</v>
      </c>
      <c r="G31" s="9">
        <v>322</v>
      </c>
      <c r="H31" s="25">
        <f t="shared" si="1"/>
        <v>0.45716112531969311</v>
      </c>
    </row>
    <row r="32" spans="1:8" s="5" customFormat="1" ht="14.1" customHeight="1">
      <c r="A32" s="11" t="s">
        <v>53</v>
      </c>
      <c r="B32" s="12">
        <f>SUM(C32:G32)</f>
        <v>104421</v>
      </c>
      <c r="C32" s="12">
        <f>SUM(C17:C31)</f>
        <v>1294</v>
      </c>
      <c r="D32" s="12">
        <f t="shared" ref="D32:G32" si="4">SUM(D17:D31)</f>
        <v>49429</v>
      </c>
      <c r="E32" s="12">
        <f t="shared" si="4"/>
        <v>34431</v>
      </c>
      <c r="F32" s="12">
        <f t="shared" si="4"/>
        <v>12112</v>
      </c>
      <c r="G32" s="12">
        <f t="shared" si="4"/>
        <v>7155</v>
      </c>
      <c r="H32" s="27">
        <f t="shared" si="1"/>
        <v>0.4857547811264018</v>
      </c>
    </row>
    <row r="33" spans="1:8" s="5" customFormat="1" ht="15.95" customHeight="1">
      <c r="A33" s="29" t="s">
        <v>34</v>
      </c>
      <c r="B33" s="13">
        <f>SUM(C33:G33)</f>
        <v>184645</v>
      </c>
      <c r="C33" s="13">
        <f>SUM(C16,C32)</f>
        <v>2320</v>
      </c>
      <c r="D33" s="13">
        <f t="shared" ref="D33:G33" si="5">SUM(D16,D32)</f>
        <v>83227</v>
      </c>
      <c r="E33" s="13">
        <f t="shared" si="5"/>
        <v>63503</v>
      </c>
      <c r="F33" s="13">
        <f t="shared" si="5"/>
        <v>22740</v>
      </c>
      <c r="G33" s="13">
        <f t="shared" si="5"/>
        <v>12855</v>
      </c>
      <c r="H33" s="28">
        <f t="shared" si="1"/>
        <v>0.46330526144764278</v>
      </c>
    </row>
    <row r="34" spans="1:8" s="5" customFormat="1" ht="15.95" customHeight="1">
      <c r="A34" s="8" t="s">
        <v>54</v>
      </c>
      <c r="B34" s="9">
        <v>1483301</v>
      </c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35</v>
      </c>
      <c r="B35" s="16">
        <f>B33/B34</f>
        <v>0.12448248871941703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36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7"/>
  <sheetViews>
    <sheetView tabSelected="1" workbookViewId="0">
      <pane xSplit="1" ySplit="4" topLeftCell="B5" activePane="bottomRight" state="frozen"/>
      <selection activeCell="C6" sqref="C6"/>
      <selection pane="topRight" activeCell="C6" sqref="C6"/>
      <selection pane="bottomLeft" activeCell="C6" sqref="C6"/>
      <selection pane="bottomRight" activeCell="B5" sqref="B5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37</v>
      </c>
      <c r="B1" s="2" t="s">
        <v>56</v>
      </c>
      <c r="C1" s="1" t="s">
        <v>49</v>
      </c>
      <c r="D1" s="3" t="s">
        <v>1</v>
      </c>
    </row>
    <row r="2" spans="1:8" ht="13.5" customHeight="1"/>
    <row r="3" spans="1:8" s="5" customFormat="1" ht="15.95" customHeight="1">
      <c r="A3" s="31" t="s">
        <v>51</v>
      </c>
      <c r="B3" s="33" t="s">
        <v>2</v>
      </c>
      <c r="C3" s="35" t="s">
        <v>3</v>
      </c>
      <c r="D3" s="35"/>
      <c r="E3" s="35"/>
      <c r="F3" s="35"/>
      <c r="G3" s="35"/>
      <c r="H3" s="36" t="s">
        <v>4</v>
      </c>
    </row>
    <row r="4" spans="1:8" s="5" customFormat="1" ht="15.95" customHeight="1">
      <c r="A4" s="32"/>
      <c r="B4" s="34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37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10</v>
      </c>
      <c r="B6" s="9">
        <f>SUM(C6:G6)</f>
        <v>2073</v>
      </c>
      <c r="C6" s="9">
        <v>21</v>
      </c>
      <c r="D6" s="9">
        <v>667</v>
      </c>
      <c r="E6" s="9">
        <v>785</v>
      </c>
      <c r="F6" s="9">
        <v>488</v>
      </c>
      <c r="G6" s="9">
        <v>112</v>
      </c>
      <c r="H6" s="25">
        <f>IF(B6=0,"-",SUM(C6,D6)/B6)</f>
        <v>0.33188615533043897</v>
      </c>
    </row>
    <row r="7" spans="1:8" s="5" customFormat="1" ht="14.1" customHeight="1">
      <c r="A7" s="8" t="s">
        <v>38</v>
      </c>
      <c r="B7" s="9">
        <f t="shared" ref="B7:B15" si="0">SUM(C7:G7)</f>
        <v>4614</v>
      </c>
      <c r="C7" s="9">
        <v>34</v>
      </c>
      <c r="D7" s="9">
        <v>1517</v>
      </c>
      <c r="E7" s="9">
        <v>1624</v>
      </c>
      <c r="F7" s="9">
        <v>852</v>
      </c>
      <c r="G7" s="9">
        <v>587</v>
      </c>
      <c r="H7" s="25">
        <f t="shared" ref="H7:H33" si="1">IF(B7=0,"-",SUM(C7,D7)/B7)</f>
        <v>0.33615084525357608</v>
      </c>
    </row>
    <row r="8" spans="1:8" s="5" customFormat="1" ht="14.1" customHeight="1">
      <c r="A8" s="8" t="s">
        <v>11</v>
      </c>
      <c r="B8" s="9">
        <f t="shared" si="0"/>
        <v>20009</v>
      </c>
      <c r="C8" s="9">
        <v>187</v>
      </c>
      <c r="D8" s="9">
        <v>7258</v>
      </c>
      <c r="E8" s="9">
        <v>7534</v>
      </c>
      <c r="F8" s="9">
        <v>2850</v>
      </c>
      <c r="G8" s="9">
        <v>2180</v>
      </c>
      <c r="H8" s="25">
        <f t="shared" si="1"/>
        <v>0.37208256284671898</v>
      </c>
    </row>
    <row r="9" spans="1:8" s="5" customFormat="1" ht="14.1" customHeight="1">
      <c r="A9" s="8" t="s">
        <v>12</v>
      </c>
      <c r="B9" s="9">
        <f t="shared" si="0"/>
        <v>14811</v>
      </c>
      <c r="C9" s="9">
        <v>165</v>
      </c>
      <c r="D9" s="9">
        <v>8137</v>
      </c>
      <c r="E9" s="9">
        <v>5146</v>
      </c>
      <c r="F9" s="9">
        <v>929</v>
      </c>
      <c r="G9" s="9">
        <v>434</v>
      </c>
      <c r="H9" s="25">
        <f t="shared" si="1"/>
        <v>0.56052933630409829</v>
      </c>
    </row>
    <row r="10" spans="1:8" s="5" customFormat="1" ht="14.1" customHeight="1">
      <c r="A10" s="8" t="s">
        <v>13</v>
      </c>
      <c r="B10" s="9">
        <f t="shared" si="0"/>
        <v>18905</v>
      </c>
      <c r="C10" s="9">
        <v>385</v>
      </c>
      <c r="D10" s="9">
        <v>10151</v>
      </c>
      <c r="E10" s="9">
        <v>5682</v>
      </c>
      <c r="F10" s="9">
        <v>1899</v>
      </c>
      <c r="G10" s="9">
        <v>788</v>
      </c>
      <c r="H10" s="25">
        <f t="shared" si="1"/>
        <v>0.5573128801904258</v>
      </c>
    </row>
    <row r="11" spans="1:8" s="5" customFormat="1" ht="14.1" customHeight="1">
      <c r="A11" s="8" t="s">
        <v>14</v>
      </c>
      <c r="B11" s="9">
        <f t="shared" si="0"/>
        <v>1810</v>
      </c>
      <c r="C11" s="9">
        <v>27</v>
      </c>
      <c r="D11" s="9">
        <v>864</v>
      </c>
      <c r="E11" s="9">
        <v>646</v>
      </c>
      <c r="F11" s="9">
        <v>250</v>
      </c>
      <c r="G11" s="9">
        <v>23</v>
      </c>
      <c r="H11" s="25">
        <f t="shared" si="1"/>
        <v>0.49226519337016572</v>
      </c>
    </row>
    <row r="12" spans="1:8" s="5" customFormat="1" ht="14.1" customHeight="1">
      <c r="A12" s="8" t="s">
        <v>15</v>
      </c>
      <c r="B12" s="9">
        <f t="shared" si="0"/>
        <v>3632</v>
      </c>
      <c r="C12" s="9">
        <v>1</v>
      </c>
      <c r="D12" s="9">
        <v>1059</v>
      </c>
      <c r="E12" s="9">
        <v>1274</v>
      </c>
      <c r="F12" s="9">
        <v>758</v>
      </c>
      <c r="G12" s="9">
        <v>540</v>
      </c>
      <c r="H12" s="25">
        <f t="shared" si="1"/>
        <v>0.29185022026431717</v>
      </c>
    </row>
    <row r="13" spans="1:8" s="5" customFormat="1" ht="14.1" customHeight="1">
      <c r="A13" s="8" t="s">
        <v>16</v>
      </c>
      <c r="B13" s="9">
        <f t="shared" si="0"/>
        <v>1261</v>
      </c>
      <c r="C13" s="9">
        <v>5</v>
      </c>
      <c r="D13" s="9">
        <v>311</v>
      </c>
      <c r="E13" s="9">
        <v>534</v>
      </c>
      <c r="F13" s="9">
        <v>374</v>
      </c>
      <c r="G13" s="9">
        <v>37</v>
      </c>
      <c r="H13" s="25">
        <f t="shared" si="1"/>
        <v>0.25059476605868358</v>
      </c>
    </row>
    <row r="14" spans="1:8" s="5" customFormat="1" ht="14.1" customHeight="1">
      <c r="A14" s="8" t="s">
        <v>17</v>
      </c>
      <c r="B14" s="9">
        <f t="shared" si="0"/>
        <v>5136</v>
      </c>
      <c r="C14" s="9">
        <v>66</v>
      </c>
      <c r="D14" s="9">
        <v>2386</v>
      </c>
      <c r="E14" s="9">
        <v>1643</v>
      </c>
      <c r="F14" s="9">
        <v>795</v>
      </c>
      <c r="G14" s="9">
        <v>246</v>
      </c>
      <c r="H14" s="25">
        <f t="shared" si="1"/>
        <v>0.47741433021806856</v>
      </c>
    </row>
    <row r="15" spans="1:8" s="5" customFormat="1" ht="14.1" customHeight="1">
      <c r="A15" s="8" t="s">
        <v>18</v>
      </c>
      <c r="B15" s="9">
        <f t="shared" si="0"/>
        <v>8942</v>
      </c>
      <c r="C15" s="9">
        <v>290</v>
      </c>
      <c r="D15" s="9">
        <v>4262</v>
      </c>
      <c r="E15" s="9">
        <v>2966</v>
      </c>
      <c r="F15" s="9">
        <v>873</v>
      </c>
      <c r="G15" s="9">
        <v>551</v>
      </c>
      <c r="H15" s="25">
        <f t="shared" si="1"/>
        <v>0.50905837620219185</v>
      </c>
    </row>
    <row r="16" spans="1:8" s="5" customFormat="1" ht="14.1" customHeight="1">
      <c r="A16" s="23" t="s">
        <v>52</v>
      </c>
      <c r="B16" s="10">
        <f>SUM(C16:G16)</f>
        <v>81193</v>
      </c>
      <c r="C16" s="10">
        <f>SUM(C6:C15)</f>
        <v>1181</v>
      </c>
      <c r="D16" s="10">
        <f t="shared" ref="D16:G16" si="2">SUM(D6:D15)</f>
        <v>36612</v>
      </c>
      <c r="E16" s="10">
        <f t="shared" si="2"/>
        <v>27834</v>
      </c>
      <c r="F16" s="10">
        <f t="shared" si="2"/>
        <v>10068</v>
      </c>
      <c r="G16" s="10">
        <f t="shared" si="2"/>
        <v>5498</v>
      </c>
      <c r="H16" s="26">
        <f t="shared" si="1"/>
        <v>0.46547116130700922</v>
      </c>
    </row>
    <row r="17" spans="1:8" s="5" customFormat="1" ht="14.1" customHeight="1">
      <c r="A17" s="8" t="s">
        <v>19</v>
      </c>
      <c r="B17" s="9">
        <f t="shared" ref="B17:B31" si="3">SUM(C17:G17)</f>
        <v>16732</v>
      </c>
      <c r="C17" s="9">
        <v>78</v>
      </c>
      <c r="D17" s="9">
        <v>5828</v>
      </c>
      <c r="E17" s="9">
        <v>6546</v>
      </c>
      <c r="F17" s="9">
        <v>2449</v>
      </c>
      <c r="G17" s="9">
        <v>1831</v>
      </c>
      <c r="H17" s="25">
        <f t="shared" si="1"/>
        <v>0.35297633277551999</v>
      </c>
    </row>
    <row r="18" spans="1:8" s="5" customFormat="1" ht="14.1" customHeight="1">
      <c r="A18" s="8" t="s">
        <v>20</v>
      </c>
      <c r="B18" s="9">
        <f t="shared" si="3"/>
        <v>1728</v>
      </c>
      <c r="C18" s="9">
        <v>10</v>
      </c>
      <c r="D18" s="9">
        <v>645</v>
      </c>
      <c r="E18" s="9">
        <v>567</v>
      </c>
      <c r="F18" s="9">
        <v>200</v>
      </c>
      <c r="G18" s="9">
        <v>306</v>
      </c>
      <c r="H18" s="25">
        <f t="shared" si="1"/>
        <v>0.37905092592592593</v>
      </c>
    </row>
    <row r="19" spans="1:8" s="5" customFormat="1" ht="14.1" customHeight="1">
      <c r="A19" s="8" t="s">
        <v>21</v>
      </c>
      <c r="B19" s="9">
        <f t="shared" si="3"/>
        <v>41562</v>
      </c>
      <c r="C19" s="9">
        <v>366</v>
      </c>
      <c r="D19" s="9">
        <v>22360</v>
      </c>
      <c r="E19" s="9">
        <v>12519</v>
      </c>
      <c r="F19" s="9">
        <v>4118</v>
      </c>
      <c r="G19" s="9">
        <v>2199</v>
      </c>
      <c r="H19" s="25">
        <f t="shared" si="1"/>
        <v>0.54679755545931374</v>
      </c>
    </row>
    <row r="20" spans="1:8" s="5" customFormat="1" ht="14.1" customHeight="1">
      <c r="A20" s="8" t="s">
        <v>22</v>
      </c>
      <c r="B20" s="9">
        <f t="shared" si="3"/>
        <v>0</v>
      </c>
      <c r="C20" s="9" t="s">
        <v>57</v>
      </c>
      <c r="D20" s="9" t="s">
        <v>57</v>
      </c>
      <c r="E20" s="9" t="s">
        <v>57</v>
      </c>
      <c r="F20" s="9" t="s">
        <v>57</v>
      </c>
      <c r="G20" s="9" t="s">
        <v>57</v>
      </c>
      <c r="H20" s="25" t="str">
        <f t="shared" si="1"/>
        <v>-</v>
      </c>
    </row>
    <row r="21" spans="1:8" s="5" customFormat="1" ht="14.1" customHeight="1">
      <c r="A21" s="8" t="s">
        <v>23</v>
      </c>
      <c r="B21" s="9">
        <f t="shared" si="3"/>
        <v>1533</v>
      </c>
      <c r="C21" s="9">
        <v>4</v>
      </c>
      <c r="D21" s="9">
        <v>678</v>
      </c>
      <c r="E21" s="9">
        <v>484</v>
      </c>
      <c r="F21" s="9">
        <v>282</v>
      </c>
      <c r="G21" s="9">
        <v>85</v>
      </c>
      <c r="H21" s="25">
        <f t="shared" si="1"/>
        <v>0.44487932159165033</v>
      </c>
    </row>
    <row r="22" spans="1:8" s="5" customFormat="1" ht="14.1" customHeight="1">
      <c r="A22" s="8" t="s">
        <v>24</v>
      </c>
      <c r="B22" s="9">
        <f t="shared" si="3"/>
        <v>4083</v>
      </c>
      <c r="C22" s="9">
        <v>124</v>
      </c>
      <c r="D22" s="9">
        <v>2249</v>
      </c>
      <c r="E22" s="9">
        <v>1123</v>
      </c>
      <c r="F22" s="9">
        <v>396</v>
      </c>
      <c r="G22" s="9">
        <v>191</v>
      </c>
      <c r="H22" s="25">
        <f t="shared" si="1"/>
        <v>0.58119030124908155</v>
      </c>
    </row>
    <row r="23" spans="1:8" s="5" customFormat="1" ht="14.1" customHeight="1">
      <c r="A23" s="8" t="s">
        <v>25</v>
      </c>
      <c r="B23" s="9">
        <f t="shared" si="3"/>
        <v>4576</v>
      </c>
      <c r="C23" s="9">
        <v>92</v>
      </c>
      <c r="D23" s="9">
        <v>2689</v>
      </c>
      <c r="E23" s="9">
        <v>1326</v>
      </c>
      <c r="F23" s="9">
        <v>303</v>
      </c>
      <c r="G23" s="9">
        <v>166</v>
      </c>
      <c r="H23" s="25">
        <f t="shared" si="1"/>
        <v>0.60773601398601396</v>
      </c>
    </row>
    <row r="24" spans="1:8" s="5" customFormat="1" ht="14.1" customHeight="1">
      <c r="A24" s="8" t="s">
        <v>26</v>
      </c>
      <c r="B24" s="9">
        <f t="shared" si="3"/>
        <v>18456</v>
      </c>
      <c r="C24" s="9">
        <v>263</v>
      </c>
      <c r="D24" s="9">
        <v>8445</v>
      </c>
      <c r="E24" s="9">
        <v>6169</v>
      </c>
      <c r="F24" s="9">
        <v>2643</v>
      </c>
      <c r="G24" s="9">
        <v>936</v>
      </c>
      <c r="H24" s="25">
        <f t="shared" si="1"/>
        <v>0.47182488079757262</v>
      </c>
    </row>
    <row r="25" spans="1:8" s="5" customFormat="1" ht="14.1" customHeight="1">
      <c r="A25" s="8" t="s">
        <v>27</v>
      </c>
      <c r="B25" s="9">
        <f t="shared" si="3"/>
        <v>7883</v>
      </c>
      <c r="C25" s="9">
        <v>84</v>
      </c>
      <c r="D25" s="9">
        <v>3244</v>
      </c>
      <c r="E25" s="9">
        <v>2861</v>
      </c>
      <c r="F25" s="9">
        <v>1305</v>
      </c>
      <c r="G25" s="9">
        <v>389</v>
      </c>
      <c r="H25" s="25">
        <f t="shared" si="1"/>
        <v>0.42217429912469873</v>
      </c>
    </row>
    <row r="26" spans="1:8" s="5" customFormat="1" ht="14.1" customHeight="1">
      <c r="A26" s="8" t="s">
        <v>28</v>
      </c>
      <c r="B26" s="9">
        <f t="shared" si="3"/>
        <v>0</v>
      </c>
      <c r="C26" s="9" t="s">
        <v>57</v>
      </c>
      <c r="D26" s="9" t="s">
        <v>57</v>
      </c>
      <c r="E26" s="9" t="s">
        <v>57</v>
      </c>
      <c r="F26" s="9" t="s">
        <v>57</v>
      </c>
      <c r="G26" s="9" t="s">
        <v>57</v>
      </c>
      <c r="H26" s="25" t="str">
        <f t="shared" si="1"/>
        <v>-</v>
      </c>
    </row>
    <row r="27" spans="1:8" s="5" customFormat="1" ht="14.1" customHeight="1">
      <c r="A27" s="8" t="s">
        <v>29</v>
      </c>
      <c r="B27" s="9">
        <f t="shared" si="3"/>
        <v>0</v>
      </c>
      <c r="C27" s="9" t="s">
        <v>57</v>
      </c>
      <c r="D27" s="9" t="s">
        <v>57</v>
      </c>
      <c r="E27" s="9" t="s">
        <v>57</v>
      </c>
      <c r="F27" s="9" t="s">
        <v>57</v>
      </c>
      <c r="G27" s="9" t="s">
        <v>57</v>
      </c>
      <c r="H27" s="25" t="str">
        <f t="shared" si="1"/>
        <v>-</v>
      </c>
    </row>
    <row r="28" spans="1:8" s="5" customFormat="1" ht="14.1" customHeight="1">
      <c r="A28" s="8" t="s">
        <v>30</v>
      </c>
      <c r="B28" s="9">
        <f t="shared" si="3"/>
        <v>0</v>
      </c>
      <c r="C28" s="9" t="s">
        <v>57</v>
      </c>
      <c r="D28" s="9" t="s">
        <v>57</v>
      </c>
      <c r="E28" s="9" t="s">
        <v>57</v>
      </c>
      <c r="F28" s="9" t="s">
        <v>57</v>
      </c>
      <c r="G28" s="9" t="s">
        <v>57</v>
      </c>
      <c r="H28" s="25" t="str">
        <f t="shared" si="1"/>
        <v>-</v>
      </c>
    </row>
    <row r="29" spans="1:8" s="5" customFormat="1" ht="14.1" customHeight="1">
      <c r="A29" s="8" t="s">
        <v>31</v>
      </c>
      <c r="B29" s="9">
        <f t="shared" si="3"/>
        <v>5917</v>
      </c>
      <c r="C29" s="9">
        <v>74</v>
      </c>
      <c r="D29" s="9">
        <v>2767</v>
      </c>
      <c r="E29" s="9">
        <v>1958</v>
      </c>
      <c r="F29" s="9">
        <v>1070</v>
      </c>
      <c r="G29" s="9">
        <v>48</v>
      </c>
      <c r="H29" s="25">
        <f t="shared" si="1"/>
        <v>0.48014196383302349</v>
      </c>
    </row>
    <row r="30" spans="1:8" s="5" customFormat="1" ht="14.1" customHeight="1">
      <c r="A30" s="8" t="s">
        <v>32</v>
      </c>
      <c r="B30" s="9">
        <f t="shared" si="3"/>
        <v>932</v>
      </c>
      <c r="C30" s="9">
        <v>14</v>
      </c>
      <c r="D30" s="9">
        <v>463</v>
      </c>
      <c r="E30" s="9">
        <v>330</v>
      </c>
      <c r="F30" s="9">
        <v>90</v>
      </c>
      <c r="G30" s="9">
        <v>35</v>
      </c>
      <c r="H30" s="25">
        <f t="shared" si="1"/>
        <v>0.5118025751072961</v>
      </c>
    </row>
    <row r="31" spans="1:8" s="5" customFormat="1" ht="14.1" customHeight="1">
      <c r="A31" s="8" t="s">
        <v>33</v>
      </c>
      <c r="B31" s="9">
        <f t="shared" si="3"/>
        <v>1324</v>
      </c>
      <c r="C31" s="9">
        <v>3</v>
      </c>
      <c r="D31" s="9">
        <v>638</v>
      </c>
      <c r="E31" s="9">
        <v>385</v>
      </c>
      <c r="F31" s="9">
        <v>106</v>
      </c>
      <c r="G31" s="9">
        <v>192</v>
      </c>
      <c r="H31" s="25">
        <f t="shared" si="1"/>
        <v>0.48413897280966767</v>
      </c>
    </row>
    <row r="32" spans="1:8" s="5" customFormat="1" ht="14.1" customHeight="1">
      <c r="A32" s="11" t="s">
        <v>53</v>
      </c>
      <c r="B32" s="12">
        <f>SUM(C32:G32)</f>
        <v>104726</v>
      </c>
      <c r="C32" s="12">
        <f>SUM(C17:C31)</f>
        <v>1112</v>
      </c>
      <c r="D32" s="12">
        <f t="shared" ref="D32:G32" si="4">SUM(D17:D31)</f>
        <v>50006</v>
      </c>
      <c r="E32" s="12">
        <f t="shared" si="4"/>
        <v>34268</v>
      </c>
      <c r="F32" s="12">
        <f t="shared" si="4"/>
        <v>12962</v>
      </c>
      <c r="G32" s="12">
        <f t="shared" si="4"/>
        <v>6378</v>
      </c>
      <c r="H32" s="27">
        <f t="shared" si="1"/>
        <v>0.48811183469243552</v>
      </c>
    </row>
    <row r="33" spans="1:8" s="5" customFormat="1" ht="15.95" customHeight="1">
      <c r="A33" s="29" t="s">
        <v>34</v>
      </c>
      <c r="B33" s="13">
        <f>SUM(C33:G33)</f>
        <v>185919</v>
      </c>
      <c r="C33" s="13">
        <f>SUM(C16,C32)</f>
        <v>2293</v>
      </c>
      <c r="D33" s="13">
        <f t="shared" ref="D33:G33" si="5">SUM(D16,D32)</f>
        <v>86618</v>
      </c>
      <c r="E33" s="13">
        <f t="shared" si="5"/>
        <v>62102</v>
      </c>
      <c r="F33" s="13">
        <f t="shared" si="5"/>
        <v>23030</v>
      </c>
      <c r="G33" s="13">
        <f t="shared" si="5"/>
        <v>11876</v>
      </c>
      <c r="H33" s="28">
        <f t="shared" si="1"/>
        <v>0.47822438803995287</v>
      </c>
    </row>
    <row r="34" spans="1:8" s="5" customFormat="1" ht="15.95" customHeight="1">
      <c r="A34" s="8" t="s">
        <v>54</v>
      </c>
      <c r="B34" s="9">
        <v>1461938</v>
      </c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35</v>
      </c>
      <c r="B35" s="16">
        <f>B33/B34</f>
        <v>0.12717297176761258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36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7"/>
  <sheetViews>
    <sheetView workbookViewId="0">
      <pane xSplit="1" ySplit="4" topLeftCell="B5" activePane="bottomRight" state="frozen"/>
      <selection activeCell="C6" sqref="C6"/>
      <selection pane="topRight" activeCell="C6" sqref="C6"/>
      <selection pane="bottomLeft" activeCell="C6" sqref="C6"/>
      <selection pane="bottomRight" activeCell="E1" sqref="E1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37</v>
      </c>
      <c r="B1" s="2" t="s">
        <v>56</v>
      </c>
      <c r="C1" s="1" t="s">
        <v>50</v>
      </c>
      <c r="D1" s="3" t="s">
        <v>1</v>
      </c>
    </row>
    <row r="2" spans="1:8" ht="13.5" customHeight="1"/>
    <row r="3" spans="1:8" s="5" customFormat="1" ht="15.95" customHeight="1">
      <c r="A3" s="31" t="s">
        <v>51</v>
      </c>
      <c r="B3" s="33" t="s">
        <v>2</v>
      </c>
      <c r="C3" s="35" t="s">
        <v>3</v>
      </c>
      <c r="D3" s="35"/>
      <c r="E3" s="35"/>
      <c r="F3" s="35"/>
      <c r="G3" s="35"/>
      <c r="H3" s="36" t="s">
        <v>4</v>
      </c>
    </row>
    <row r="4" spans="1:8" s="5" customFormat="1" ht="15.95" customHeight="1">
      <c r="A4" s="32"/>
      <c r="B4" s="34"/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37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10</v>
      </c>
      <c r="B6" s="9">
        <f>SUM('1月:12月'!B6)</f>
        <v>23937</v>
      </c>
      <c r="C6" s="9">
        <f>SUM('1月:12月'!C6)</f>
        <v>153</v>
      </c>
      <c r="D6" s="9">
        <f>SUM('1月:12月'!D6)</f>
        <v>8015</v>
      </c>
      <c r="E6" s="9">
        <f>SUM('1月:12月'!E6)</f>
        <v>9054</v>
      </c>
      <c r="F6" s="9">
        <f>SUM('1月:12月'!F6)</f>
        <v>5257</v>
      </c>
      <c r="G6" s="9">
        <f>SUM('1月:12月'!G6)</f>
        <v>1458</v>
      </c>
      <c r="H6" s="25">
        <f>IF(B6=0,"-",SUM(C6,D6)/B6)</f>
        <v>0.34122905961482225</v>
      </c>
    </row>
    <row r="7" spans="1:8" s="5" customFormat="1" ht="14.1" customHeight="1">
      <c r="A7" s="8" t="s">
        <v>38</v>
      </c>
      <c r="B7" s="9">
        <f>SUM('1月:12月'!B7)</f>
        <v>52034</v>
      </c>
      <c r="C7" s="9">
        <f>SUM('1月:12月'!C7)</f>
        <v>298</v>
      </c>
      <c r="D7" s="9">
        <f>SUM('1月:12月'!D7)</f>
        <v>17721</v>
      </c>
      <c r="E7" s="9">
        <f>SUM('1月:12月'!E7)</f>
        <v>17744</v>
      </c>
      <c r="F7" s="9">
        <f>SUM('1月:12月'!F7)</f>
        <v>9003</v>
      </c>
      <c r="G7" s="9">
        <f>SUM('1月:12月'!G7)</f>
        <v>7268</v>
      </c>
      <c r="H7" s="25">
        <f t="shared" ref="H7:H33" si="0">IF(B7=0,"-",SUM(C7,D7)/B7)</f>
        <v>0.34629280854825689</v>
      </c>
    </row>
    <row r="8" spans="1:8" s="5" customFormat="1" ht="14.1" customHeight="1">
      <c r="A8" s="8" t="s">
        <v>11</v>
      </c>
      <c r="B8" s="9">
        <f>SUM('1月:12月'!B8)</f>
        <v>211854</v>
      </c>
      <c r="C8" s="9">
        <f>SUM('1月:12月'!C8)</f>
        <v>1946</v>
      </c>
      <c r="D8" s="9">
        <f>SUM('1月:12月'!D8)</f>
        <v>79450</v>
      </c>
      <c r="E8" s="9">
        <f>SUM('1月:12月'!E8)</f>
        <v>78500</v>
      </c>
      <c r="F8" s="9">
        <f>SUM('1月:12月'!F8)</f>
        <v>31503</v>
      </c>
      <c r="G8" s="9">
        <f>SUM('1月:12月'!G8)</f>
        <v>20455</v>
      </c>
      <c r="H8" s="25">
        <f t="shared" si="0"/>
        <v>0.38420799229658159</v>
      </c>
    </row>
    <row r="9" spans="1:8" s="5" customFormat="1" ht="14.1" customHeight="1">
      <c r="A9" s="8" t="s">
        <v>12</v>
      </c>
      <c r="B9" s="9">
        <f>SUM('1月:12月'!B9)</f>
        <v>153006</v>
      </c>
      <c r="C9" s="9">
        <f>SUM('1月:12月'!C9)</f>
        <v>1636</v>
      </c>
      <c r="D9" s="9">
        <f>SUM('1月:12月'!D9)</f>
        <v>78940</v>
      </c>
      <c r="E9" s="9">
        <f>SUM('1月:12月'!E9)</f>
        <v>53485</v>
      </c>
      <c r="F9" s="9">
        <f>SUM('1月:12月'!F9)</f>
        <v>13748</v>
      </c>
      <c r="G9" s="9">
        <f>SUM('1月:12月'!G9)</f>
        <v>5197</v>
      </c>
      <c r="H9" s="25">
        <f t="shared" si="0"/>
        <v>0.52661987111616537</v>
      </c>
    </row>
    <row r="10" spans="1:8" s="5" customFormat="1" ht="14.1" customHeight="1">
      <c r="A10" s="8" t="s">
        <v>13</v>
      </c>
      <c r="B10" s="9">
        <f>SUM('1月:12月'!B10)</f>
        <v>196751</v>
      </c>
      <c r="C10" s="9">
        <f>SUM('1月:12月'!C10)</f>
        <v>4841</v>
      </c>
      <c r="D10" s="9">
        <f>SUM('1月:12月'!D10)</f>
        <v>101442</v>
      </c>
      <c r="E10" s="9">
        <f>SUM('1月:12月'!E10)</f>
        <v>61159</v>
      </c>
      <c r="F10" s="9">
        <f>SUM('1月:12月'!F10)</f>
        <v>19591</v>
      </c>
      <c r="G10" s="9">
        <f>SUM('1月:12月'!G10)</f>
        <v>9718</v>
      </c>
      <c r="H10" s="25">
        <f t="shared" si="0"/>
        <v>0.54019039293319981</v>
      </c>
    </row>
    <row r="11" spans="1:8" s="5" customFormat="1" ht="14.1" customHeight="1">
      <c r="A11" s="8" t="s">
        <v>14</v>
      </c>
      <c r="B11" s="9">
        <f>SUM('1月:12月'!B11)</f>
        <v>19723</v>
      </c>
      <c r="C11" s="9">
        <f>SUM('1月:12月'!C11)</f>
        <v>189</v>
      </c>
      <c r="D11" s="9">
        <f>SUM('1月:12月'!D11)</f>
        <v>9389</v>
      </c>
      <c r="E11" s="9">
        <f>SUM('1月:12月'!E11)</f>
        <v>7031</v>
      </c>
      <c r="F11" s="9">
        <f>SUM('1月:12月'!F11)</f>
        <v>2725</v>
      </c>
      <c r="G11" s="9">
        <f>SUM('1月:12月'!G11)</f>
        <v>389</v>
      </c>
      <c r="H11" s="25">
        <f t="shared" si="0"/>
        <v>0.48562591897784313</v>
      </c>
    </row>
    <row r="12" spans="1:8" s="5" customFormat="1" ht="14.1" customHeight="1">
      <c r="A12" s="8" t="s">
        <v>15</v>
      </c>
      <c r="B12" s="9">
        <f>SUM('1月:12月'!B12)</f>
        <v>35115</v>
      </c>
      <c r="C12" s="9">
        <f>SUM('1月:12月'!C12)</f>
        <v>42</v>
      </c>
      <c r="D12" s="9">
        <f>SUM('1月:12月'!D12)</f>
        <v>8437</v>
      </c>
      <c r="E12" s="9">
        <f>SUM('1月:12月'!E12)</f>
        <v>11918</v>
      </c>
      <c r="F12" s="9">
        <f>SUM('1月:12月'!F12)</f>
        <v>7911</v>
      </c>
      <c r="G12" s="9">
        <f>SUM('1月:12月'!G12)</f>
        <v>6807</v>
      </c>
      <c r="H12" s="25">
        <f t="shared" si="0"/>
        <v>0.24146376192510324</v>
      </c>
    </row>
    <row r="13" spans="1:8" s="5" customFormat="1" ht="14.1" customHeight="1">
      <c r="A13" s="8" t="s">
        <v>16</v>
      </c>
      <c r="B13" s="9">
        <f>SUM('1月:12月'!B13)</f>
        <v>15138</v>
      </c>
      <c r="C13" s="9">
        <f>SUM('1月:12月'!C13)</f>
        <v>62</v>
      </c>
      <c r="D13" s="9">
        <f>SUM('1月:12月'!D13)</f>
        <v>4301</v>
      </c>
      <c r="E13" s="9">
        <f>SUM('1月:12月'!E13)</f>
        <v>6049</v>
      </c>
      <c r="F13" s="9">
        <f>SUM('1月:12月'!F13)</f>
        <v>4010</v>
      </c>
      <c r="G13" s="9">
        <f>SUM('1月:12月'!G13)</f>
        <v>716</v>
      </c>
      <c r="H13" s="25">
        <f t="shared" si="0"/>
        <v>0.28821508785836969</v>
      </c>
    </row>
    <row r="14" spans="1:8" s="5" customFormat="1" ht="14.1" customHeight="1">
      <c r="A14" s="8" t="s">
        <v>17</v>
      </c>
      <c r="B14" s="9">
        <f>SUM('1月:12月'!B14)</f>
        <v>56197</v>
      </c>
      <c r="C14" s="9">
        <f>SUM('1月:12月'!C14)</f>
        <v>687</v>
      </c>
      <c r="D14" s="9">
        <f>SUM('1月:12月'!D14)</f>
        <v>25700</v>
      </c>
      <c r="E14" s="9">
        <f>SUM('1月:12月'!E14)</f>
        <v>18603</v>
      </c>
      <c r="F14" s="9">
        <f>SUM('1月:12月'!F14)</f>
        <v>7797</v>
      </c>
      <c r="G14" s="9">
        <f>SUM('1月:12月'!G14)</f>
        <v>3410</v>
      </c>
      <c r="H14" s="25">
        <f t="shared" si="0"/>
        <v>0.46954463761410753</v>
      </c>
    </row>
    <row r="15" spans="1:8" s="5" customFormat="1" ht="14.1" customHeight="1">
      <c r="A15" s="8" t="s">
        <v>18</v>
      </c>
      <c r="B15" s="9">
        <f>SUM('1月:12月'!B15)</f>
        <v>112400</v>
      </c>
      <c r="C15" s="9">
        <f>SUM('1月:12月'!C15)</f>
        <v>2573</v>
      </c>
      <c r="D15" s="9">
        <f>SUM('1月:12月'!D15)</f>
        <v>49584</v>
      </c>
      <c r="E15" s="9">
        <f>SUM('1月:12月'!E15)</f>
        <v>38725</v>
      </c>
      <c r="F15" s="9">
        <f>SUM('1月:12月'!F15)</f>
        <v>14723</v>
      </c>
      <c r="G15" s="9">
        <f>SUM('1月:12月'!G15)</f>
        <v>6795</v>
      </c>
      <c r="H15" s="25">
        <f t="shared" si="0"/>
        <v>0.46403024911032026</v>
      </c>
    </row>
    <row r="16" spans="1:8" s="5" customFormat="1" ht="14.1" customHeight="1">
      <c r="A16" s="23" t="s">
        <v>52</v>
      </c>
      <c r="B16" s="10">
        <f>SUM('1月:12月'!B16)</f>
        <v>876155</v>
      </c>
      <c r="C16" s="10">
        <f>SUM('1月:12月'!C16)</f>
        <v>12427</v>
      </c>
      <c r="D16" s="10">
        <f>SUM('1月:12月'!D16)</f>
        <v>382979</v>
      </c>
      <c r="E16" s="10">
        <f>SUM('1月:12月'!E16)</f>
        <v>302268</v>
      </c>
      <c r="F16" s="10">
        <f>SUM('1月:12月'!F16)</f>
        <v>116268</v>
      </c>
      <c r="G16" s="10">
        <f>SUM('1月:12月'!G16)</f>
        <v>62213</v>
      </c>
      <c r="H16" s="26">
        <f t="shared" si="0"/>
        <v>0.45129685957393384</v>
      </c>
    </row>
    <row r="17" spans="1:8" s="5" customFormat="1" ht="14.1" customHeight="1">
      <c r="A17" s="8" t="s">
        <v>19</v>
      </c>
      <c r="B17" s="9">
        <f>SUM('1月:12月'!B17)</f>
        <v>160282</v>
      </c>
      <c r="C17" s="9">
        <f>SUM('1月:12月'!C17)</f>
        <v>1097</v>
      </c>
      <c r="D17" s="9">
        <f>SUM('1月:12月'!D17)</f>
        <v>60846</v>
      </c>
      <c r="E17" s="9">
        <f>SUM('1月:12月'!E17)</f>
        <v>54794</v>
      </c>
      <c r="F17" s="9">
        <f>SUM('1月:12月'!F17)</f>
        <v>22068</v>
      </c>
      <c r="G17" s="9">
        <f>SUM('1月:12月'!G17)</f>
        <v>21477</v>
      </c>
      <c r="H17" s="25">
        <f t="shared" si="0"/>
        <v>0.38646260965049101</v>
      </c>
    </row>
    <row r="18" spans="1:8" s="5" customFormat="1" ht="14.1" customHeight="1">
      <c r="A18" s="8" t="s">
        <v>20</v>
      </c>
      <c r="B18" s="9">
        <f>SUM('1月:12月'!B18)</f>
        <v>24888</v>
      </c>
      <c r="C18" s="9">
        <f>SUM('1月:12月'!C18)</f>
        <v>120</v>
      </c>
      <c r="D18" s="9">
        <f>SUM('1月:12月'!D18)</f>
        <v>9274</v>
      </c>
      <c r="E18" s="9">
        <f>SUM('1月:12月'!E18)</f>
        <v>8539</v>
      </c>
      <c r="F18" s="9">
        <f>SUM('1月:12月'!F18)</f>
        <v>3437</v>
      </c>
      <c r="G18" s="9">
        <f>SUM('1月:12月'!G18)</f>
        <v>3518</v>
      </c>
      <c r="H18" s="25">
        <f t="shared" si="0"/>
        <v>0.37745098039215685</v>
      </c>
    </row>
    <row r="19" spans="1:8" s="5" customFormat="1" ht="14.1" customHeight="1">
      <c r="A19" s="8" t="s">
        <v>21</v>
      </c>
      <c r="B19" s="9">
        <f>SUM('1月:12月'!B19)</f>
        <v>441459</v>
      </c>
      <c r="C19" s="9">
        <f>SUM('1月:12月'!C19)</f>
        <v>5042</v>
      </c>
      <c r="D19" s="9">
        <f>SUM('1月:12月'!D19)</f>
        <v>234327</v>
      </c>
      <c r="E19" s="9">
        <f>SUM('1月:12月'!E19)</f>
        <v>135829</v>
      </c>
      <c r="F19" s="9">
        <f>SUM('1月:12月'!F19)</f>
        <v>41563</v>
      </c>
      <c r="G19" s="9">
        <f>SUM('1月:12月'!G19)</f>
        <v>24698</v>
      </c>
      <c r="H19" s="25">
        <f t="shared" si="0"/>
        <v>0.54222249404814493</v>
      </c>
    </row>
    <row r="20" spans="1:8" s="5" customFormat="1" ht="14.1" customHeight="1">
      <c r="A20" s="8" t="s">
        <v>22</v>
      </c>
      <c r="B20" s="9">
        <f>SUM('1月:12月'!B20)</f>
        <v>0</v>
      </c>
      <c r="C20" s="9">
        <f>SUM('1月:12月'!C20)</f>
        <v>0</v>
      </c>
      <c r="D20" s="9">
        <f>SUM('1月:12月'!D20)</f>
        <v>0</v>
      </c>
      <c r="E20" s="9">
        <f>SUM('1月:12月'!E20)</f>
        <v>0</v>
      </c>
      <c r="F20" s="9">
        <f>SUM('1月:12月'!F20)</f>
        <v>0</v>
      </c>
      <c r="G20" s="9">
        <f>SUM('1月:12月'!G20)</f>
        <v>0</v>
      </c>
      <c r="H20" s="25" t="str">
        <f t="shared" si="0"/>
        <v>-</v>
      </c>
    </row>
    <row r="21" spans="1:8" s="5" customFormat="1" ht="14.1" customHeight="1">
      <c r="A21" s="8" t="s">
        <v>23</v>
      </c>
      <c r="B21" s="9">
        <f>SUM('1月:12月'!B21)</f>
        <v>19687</v>
      </c>
      <c r="C21" s="9">
        <f>SUM('1月:12月'!C21)</f>
        <v>120</v>
      </c>
      <c r="D21" s="9">
        <f>SUM('1月:12月'!D21)</f>
        <v>8391</v>
      </c>
      <c r="E21" s="9">
        <f>SUM('1月:12月'!E21)</f>
        <v>6389</v>
      </c>
      <c r="F21" s="9">
        <f>SUM('1月:12月'!F21)</f>
        <v>3614</v>
      </c>
      <c r="G21" s="9">
        <f>SUM('1月:12月'!G21)</f>
        <v>1173</v>
      </c>
      <c r="H21" s="25">
        <f t="shared" si="0"/>
        <v>0.43231574135216133</v>
      </c>
    </row>
    <row r="22" spans="1:8" s="5" customFormat="1" ht="14.1" customHeight="1">
      <c r="A22" s="8" t="s">
        <v>24</v>
      </c>
      <c r="B22" s="9">
        <f>SUM('1月:12月'!B22)</f>
        <v>46955</v>
      </c>
      <c r="C22" s="9">
        <f>SUM('1月:12月'!C22)</f>
        <v>1653</v>
      </c>
      <c r="D22" s="9">
        <f>SUM('1月:12月'!D22)</f>
        <v>25115</v>
      </c>
      <c r="E22" s="9">
        <f>SUM('1月:12月'!E22)</f>
        <v>13647</v>
      </c>
      <c r="F22" s="9">
        <f>SUM('1月:12月'!F22)</f>
        <v>4392</v>
      </c>
      <c r="G22" s="9">
        <f>SUM('1月:12月'!G22)</f>
        <v>2148</v>
      </c>
      <c r="H22" s="25">
        <f t="shared" si="0"/>
        <v>0.57007773400063888</v>
      </c>
    </row>
    <row r="23" spans="1:8" s="5" customFormat="1" ht="14.1" customHeight="1">
      <c r="A23" s="8" t="s">
        <v>25</v>
      </c>
      <c r="B23" s="9">
        <f>SUM('1月:12月'!B23)</f>
        <v>54376</v>
      </c>
      <c r="C23" s="9">
        <f>SUM('1月:12月'!C23)</f>
        <v>1031</v>
      </c>
      <c r="D23" s="9">
        <f>SUM('1月:12月'!D23)</f>
        <v>30511</v>
      </c>
      <c r="E23" s="9">
        <f>SUM('1月:12月'!E23)</f>
        <v>16280</v>
      </c>
      <c r="F23" s="9">
        <f>SUM('1月:12月'!F23)</f>
        <v>4246</v>
      </c>
      <c r="G23" s="9">
        <f>SUM('1月:12月'!G23)</f>
        <v>2308</v>
      </c>
      <c r="H23" s="25">
        <f t="shared" si="0"/>
        <v>0.5800720906282183</v>
      </c>
    </row>
    <row r="24" spans="1:8" s="5" customFormat="1" ht="14.1" customHeight="1">
      <c r="A24" s="8" t="s">
        <v>26</v>
      </c>
      <c r="B24" s="9">
        <f>SUM('1月:12月'!B24)</f>
        <v>195676</v>
      </c>
      <c r="C24" s="9">
        <f>SUM('1月:12月'!C24)</f>
        <v>3093</v>
      </c>
      <c r="D24" s="9">
        <f>SUM('1月:12月'!D24)</f>
        <v>92125</v>
      </c>
      <c r="E24" s="9">
        <f>SUM('1月:12月'!E24)</f>
        <v>63639</v>
      </c>
      <c r="F24" s="9">
        <f>SUM('1月:12月'!F24)</f>
        <v>25447</v>
      </c>
      <c r="G24" s="9">
        <f>SUM('1月:12月'!G24)</f>
        <v>11372</v>
      </c>
      <c r="H24" s="25">
        <f t="shared" si="0"/>
        <v>0.48661051943007827</v>
      </c>
    </row>
    <row r="25" spans="1:8" s="5" customFormat="1" ht="14.1" customHeight="1">
      <c r="A25" s="8" t="s">
        <v>27</v>
      </c>
      <c r="B25" s="9">
        <f>SUM('1月:12月'!B25)</f>
        <v>92010</v>
      </c>
      <c r="C25" s="9">
        <f>SUM('1月:12月'!C25)</f>
        <v>886</v>
      </c>
      <c r="D25" s="9">
        <f>SUM('1月:12月'!D25)</f>
        <v>40508</v>
      </c>
      <c r="E25" s="9">
        <f>SUM('1月:12月'!E25)</f>
        <v>30188</v>
      </c>
      <c r="F25" s="9">
        <f>SUM('1月:12月'!F25)</f>
        <v>14630</v>
      </c>
      <c r="G25" s="9">
        <f>SUM('1月:12月'!G25)</f>
        <v>5798</v>
      </c>
      <c r="H25" s="25">
        <f t="shared" si="0"/>
        <v>0.44988588196935114</v>
      </c>
    </row>
    <row r="26" spans="1:8" s="5" customFormat="1" ht="14.1" customHeight="1">
      <c r="A26" s="8" t="s">
        <v>28</v>
      </c>
      <c r="B26" s="9">
        <f>SUM('1月:12月'!B26)</f>
        <v>0</v>
      </c>
      <c r="C26" s="9">
        <f>SUM('1月:12月'!C26)</f>
        <v>0</v>
      </c>
      <c r="D26" s="9">
        <f>SUM('1月:12月'!D26)</f>
        <v>0</v>
      </c>
      <c r="E26" s="9">
        <f>SUM('1月:12月'!E26)</f>
        <v>0</v>
      </c>
      <c r="F26" s="9">
        <f>SUM('1月:12月'!F26)</f>
        <v>0</v>
      </c>
      <c r="G26" s="9">
        <f>SUM('1月:12月'!G26)</f>
        <v>0</v>
      </c>
      <c r="H26" s="25" t="str">
        <f t="shared" si="0"/>
        <v>-</v>
      </c>
    </row>
    <row r="27" spans="1:8" s="5" customFormat="1" ht="14.1" customHeight="1">
      <c r="A27" s="8" t="s">
        <v>29</v>
      </c>
      <c r="B27" s="9">
        <f>SUM('1月:12月'!B27)</f>
        <v>0</v>
      </c>
      <c r="C27" s="9">
        <f>SUM('1月:12月'!C27)</f>
        <v>0</v>
      </c>
      <c r="D27" s="9">
        <f>SUM('1月:12月'!D27)</f>
        <v>0</v>
      </c>
      <c r="E27" s="9">
        <f>SUM('1月:12月'!E27)</f>
        <v>0</v>
      </c>
      <c r="F27" s="9">
        <f>SUM('1月:12月'!F27)</f>
        <v>0</v>
      </c>
      <c r="G27" s="9">
        <f>SUM('1月:12月'!G27)</f>
        <v>0</v>
      </c>
      <c r="H27" s="25" t="str">
        <f t="shared" si="0"/>
        <v>-</v>
      </c>
    </row>
    <row r="28" spans="1:8" s="5" customFormat="1" ht="14.1" customHeight="1">
      <c r="A28" s="8" t="s">
        <v>30</v>
      </c>
      <c r="B28" s="9">
        <f>SUM('1月:12月'!B28)</f>
        <v>0</v>
      </c>
      <c r="C28" s="9">
        <f>SUM('1月:12月'!C28)</f>
        <v>0</v>
      </c>
      <c r="D28" s="9">
        <f>SUM('1月:12月'!D28)</f>
        <v>0</v>
      </c>
      <c r="E28" s="9">
        <f>SUM('1月:12月'!E28)</f>
        <v>0</v>
      </c>
      <c r="F28" s="9">
        <f>SUM('1月:12月'!F28)</f>
        <v>0</v>
      </c>
      <c r="G28" s="9">
        <f>SUM('1月:12月'!G28)</f>
        <v>0</v>
      </c>
      <c r="H28" s="25" t="str">
        <f t="shared" si="0"/>
        <v>-</v>
      </c>
    </row>
    <row r="29" spans="1:8" s="5" customFormat="1" ht="14.1" customHeight="1">
      <c r="A29" s="8" t="s">
        <v>31</v>
      </c>
      <c r="B29" s="9">
        <f>SUM('1月:12月'!B29)</f>
        <v>65886</v>
      </c>
      <c r="C29" s="9">
        <f>SUM('1月:12月'!C29)</f>
        <v>810</v>
      </c>
      <c r="D29" s="9">
        <f>SUM('1月:12月'!D29)</f>
        <v>31664</v>
      </c>
      <c r="E29" s="9">
        <f>SUM('1月:12月'!E29)</f>
        <v>22748</v>
      </c>
      <c r="F29" s="9">
        <f>SUM('1月:12月'!F29)</f>
        <v>9581</v>
      </c>
      <c r="G29" s="9">
        <f>SUM('1月:12月'!G29)</f>
        <v>1083</v>
      </c>
      <c r="H29" s="25">
        <f t="shared" si="0"/>
        <v>0.49288164405184715</v>
      </c>
    </row>
    <row r="30" spans="1:8" s="5" customFormat="1" ht="14.1" customHeight="1">
      <c r="A30" s="8" t="s">
        <v>32</v>
      </c>
      <c r="B30" s="9">
        <f>SUM('1月:12月'!B30)</f>
        <v>9393</v>
      </c>
      <c r="C30" s="9">
        <f>SUM('1月:12月'!C30)</f>
        <v>166</v>
      </c>
      <c r="D30" s="9">
        <f>SUM('1月:12月'!D30)</f>
        <v>4472</v>
      </c>
      <c r="E30" s="9">
        <f>SUM('1月:12月'!E30)</f>
        <v>3185</v>
      </c>
      <c r="F30" s="9">
        <f>SUM('1月:12月'!F30)</f>
        <v>908</v>
      </c>
      <c r="G30" s="9">
        <f>SUM('1月:12月'!G30)</f>
        <v>662</v>
      </c>
      <c r="H30" s="25">
        <f t="shared" si="0"/>
        <v>0.49377195784094541</v>
      </c>
    </row>
    <row r="31" spans="1:8" s="5" customFormat="1" ht="14.1" customHeight="1">
      <c r="A31" s="8" t="s">
        <v>33</v>
      </c>
      <c r="B31" s="9">
        <f>SUM('1月:12月'!B31)</f>
        <v>13955</v>
      </c>
      <c r="C31" s="9">
        <f>SUM('1月:12月'!C31)</f>
        <v>53</v>
      </c>
      <c r="D31" s="9">
        <f>SUM('1月:12月'!D31)</f>
        <v>7025</v>
      </c>
      <c r="E31" s="9">
        <f>SUM('1月:12月'!E31)</f>
        <v>3404</v>
      </c>
      <c r="F31" s="9">
        <f>SUM('1月:12月'!F31)</f>
        <v>995</v>
      </c>
      <c r="G31" s="9">
        <f>SUM('1月:12月'!G31)</f>
        <v>2478</v>
      </c>
      <c r="H31" s="25">
        <f t="shared" si="0"/>
        <v>0.50720171981368689</v>
      </c>
    </row>
    <row r="32" spans="1:8" s="5" customFormat="1" ht="14.1" customHeight="1">
      <c r="A32" s="11" t="s">
        <v>53</v>
      </c>
      <c r="B32" s="12">
        <f>SUM('1月:12月'!B32)</f>
        <v>1124567</v>
      </c>
      <c r="C32" s="12">
        <f>SUM('1月:12月'!C32)</f>
        <v>14071</v>
      </c>
      <c r="D32" s="12">
        <f>SUM('1月:12月'!D32)</f>
        <v>544258</v>
      </c>
      <c r="E32" s="12">
        <f>SUM('1月:12月'!E32)</f>
        <v>358642</v>
      </c>
      <c r="F32" s="12">
        <f>SUM('1月:12月'!F32)</f>
        <v>130881</v>
      </c>
      <c r="G32" s="12">
        <f>SUM('1月:12月'!G32)</f>
        <v>76715</v>
      </c>
      <c r="H32" s="27">
        <f t="shared" si="0"/>
        <v>0.49648353544075186</v>
      </c>
    </row>
    <row r="33" spans="1:8" s="5" customFormat="1" ht="15.95" customHeight="1">
      <c r="A33" s="6" t="s">
        <v>34</v>
      </c>
      <c r="B33" s="13">
        <f>SUM('1月:12月'!B33)</f>
        <v>2000722</v>
      </c>
      <c r="C33" s="13">
        <f>SUM('1月:12月'!C33)</f>
        <v>26498</v>
      </c>
      <c r="D33" s="13">
        <f>SUM('1月:12月'!D33)</f>
        <v>927237</v>
      </c>
      <c r="E33" s="13">
        <f>SUM('1月:12月'!E33)</f>
        <v>660910</v>
      </c>
      <c r="F33" s="13">
        <f>SUM('1月:12月'!F33)</f>
        <v>247149</v>
      </c>
      <c r="G33" s="13">
        <f>SUM('1月:12月'!G33)</f>
        <v>138928</v>
      </c>
      <c r="H33" s="28">
        <f t="shared" si="0"/>
        <v>0.47669541295592294</v>
      </c>
    </row>
    <row r="34" spans="1:8" s="5" customFormat="1" ht="15.95" customHeight="1">
      <c r="A34" s="8" t="s">
        <v>54</v>
      </c>
      <c r="B34" s="9">
        <f>SUM('1月:12月'!B34)</f>
        <v>16407211</v>
      </c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35</v>
      </c>
      <c r="B35" s="16">
        <f>B33/B34</f>
        <v>0.12194162676398811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36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7"/>
  <sheetViews>
    <sheetView workbookViewId="0">
      <pane xSplit="1" ySplit="4" topLeftCell="B5" activePane="bottomRight" state="frozen"/>
      <selection activeCell="C6" sqref="C6"/>
      <selection pane="topRight" activeCell="C6" sqref="C6"/>
      <selection pane="bottomLeft" activeCell="C6" sqref="C6"/>
      <selection pane="bottomRight" activeCell="B5" sqref="B5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37</v>
      </c>
      <c r="B1" s="2" t="s">
        <v>56</v>
      </c>
      <c r="C1" s="1" t="s">
        <v>39</v>
      </c>
      <c r="D1" s="3" t="s">
        <v>1</v>
      </c>
    </row>
    <row r="2" spans="1:8" ht="13.5" customHeight="1"/>
    <row r="3" spans="1:8" s="5" customFormat="1" ht="15.95" customHeight="1">
      <c r="A3" s="31" t="s">
        <v>51</v>
      </c>
      <c r="B3" s="33" t="s">
        <v>2</v>
      </c>
      <c r="C3" s="35" t="s">
        <v>3</v>
      </c>
      <c r="D3" s="35"/>
      <c r="E3" s="35"/>
      <c r="F3" s="35"/>
      <c r="G3" s="35"/>
      <c r="H3" s="36" t="s">
        <v>4</v>
      </c>
    </row>
    <row r="4" spans="1:8" s="5" customFormat="1" ht="15.95" customHeight="1">
      <c r="A4" s="32"/>
      <c r="B4" s="34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37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10</v>
      </c>
      <c r="B6" s="9">
        <f>SUM(C6:G6)</f>
        <v>2291</v>
      </c>
      <c r="C6" s="9">
        <v>8</v>
      </c>
      <c r="D6" s="9">
        <v>631</v>
      </c>
      <c r="E6" s="9">
        <v>895</v>
      </c>
      <c r="F6" s="9">
        <v>624</v>
      </c>
      <c r="G6" s="9">
        <v>133</v>
      </c>
      <c r="H6" s="25">
        <f>IF(B6=0,"-",SUM(C6,D6)/B6)</f>
        <v>0.27891750327367959</v>
      </c>
    </row>
    <row r="7" spans="1:8" s="5" customFormat="1" ht="14.1" customHeight="1">
      <c r="A7" s="8" t="s">
        <v>38</v>
      </c>
      <c r="B7" s="9">
        <f t="shared" ref="B7:B15" si="0">SUM(C7:G7)</f>
        <v>4508</v>
      </c>
      <c r="C7" s="9">
        <v>16</v>
      </c>
      <c r="D7" s="9">
        <v>1526</v>
      </c>
      <c r="E7" s="9">
        <v>1723</v>
      </c>
      <c r="F7" s="9">
        <v>675</v>
      </c>
      <c r="G7" s="9">
        <v>568</v>
      </c>
      <c r="H7" s="25">
        <f t="shared" ref="H7:H33" si="1">IF(B7=0,"-",SUM(C7,D7)/B7)</f>
        <v>0.34205856255545697</v>
      </c>
    </row>
    <row r="8" spans="1:8" s="5" customFormat="1" ht="14.1" customHeight="1">
      <c r="A8" s="8" t="s">
        <v>11</v>
      </c>
      <c r="B8" s="9">
        <f t="shared" si="0"/>
        <v>17118</v>
      </c>
      <c r="C8" s="9">
        <v>200</v>
      </c>
      <c r="D8" s="9">
        <v>5916</v>
      </c>
      <c r="E8" s="9">
        <v>5974</v>
      </c>
      <c r="F8" s="9">
        <v>3276</v>
      </c>
      <c r="G8" s="9">
        <v>1752</v>
      </c>
      <c r="H8" s="25">
        <f t="shared" si="1"/>
        <v>0.35728472952447715</v>
      </c>
    </row>
    <row r="9" spans="1:8" s="5" customFormat="1" ht="14.1" customHeight="1">
      <c r="A9" s="8" t="s">
        <v>12</v>
      </c>
      <c r="B9" s="9">
        <f t="shared" si="0"/>
        <v>12166</v>
      </c>
      <c r="C9" s="9">
        <v>150</v>
      </c>
      <c r="D9" s="9">
        <v>6170</v>
      </c>
      <c r="E9" s="9">
        <v>4053</v>
      </c>
      <c r="F9" s="9">
        <v>1302</v>
      </c>
      <c r="G9" s="9">
        <v>491</v>
      </c>
      <c r="H9" s="25">
        <f t="shared" si="1"/>
        <v>0.51948051948051943</v>
      </c>
    </row>
    <row r="10" spans="1:8" s="5" customFormat="1" ht="14.1" customHeight="1">
      <c r="A10" s="8" t="s">
        <v>13</v>
      </c>
      <c r="B10" s="9">
        <f t="shared" si="0"/>
        <v>15849</v>
      </c>
      <c r="C10" s="9">
        <v>411</v>
      </c>
      <c r="D10" s="9">
        <v>7645</v>
      </c>
      <c r="E10" s="9">
        <v>4988</v>
      </c>
      <c r="F10" s="9">
        <v>2006</v>
      </c>
      <c r="G10" s="9">
        <v>799</v>
      </c>
      <c r="H10" s="25">
        <f t="shared" si="1"/>
        <v>0.50829705344185749</v>
      </c>
    </row>
    <row r="11" spans="1:8" s="5" customFormat="1" ht="14.1" customHeight="1">
      <c r="A11" s="8" t="s">
        <v>14</v>
      </c>
      <c r="B11" s="9">
        <f t="shared" si="0"/>
        <v>1619</v>
      </c>
      <c r="C11" s="9">
        <v>19</v>
      </c>
      <c r="D11" s="9">
        <v>729</v>
      </c>
      <c r="E11" s="9">
        <v>599</v>
      </c>
      <c r="F11" s="9">
        <v>227</v>
      </c>
      <c r="G11" s="9">
        <v>45</v>
      </c>
      <c r="H11" s="25">
        <f t="shared" si="1"/>
        <v>0.46201358863495984</v>
      </c>
    </row>
    <row r="12" spans="1:8" s="5" customFormat="1" ht="14.1" customHeight="1">
      <c r="A12" s="8" t="s">
        <v>15</v>
      </c>
      <c r="B12" s="9">
        <f t="shared" si="0"/>
        <v>3325</v>
      </c>
      <c r="C12" s="9">
        <v>6</v>
      </c>
      <c r="D12" s="9">
        <v>746</v>
      </c>
      <c r="E12" s="9">
        <v>1190</v>
      </c>
      <c r="F12" s="9">
        <v>828</v>
      </c>
      <c r="G12" s="9">
        <v>555</v>
      </c>
      <c r="H12" s="25">
        <f t="shared" si="1"/>
        <v>0.2261654135338346</v>
      </c>
    </row>
    <row r="13" spans="1:8" s="5" customFormat="1" ht="14.1" customHeight="1">
      <c r="A13" s="8" t="s">
        <v>16</v>
      </c>
      <c r="B13" s="9">
        <f t="shared" si="0"/>
        <v>1226</v>
      </c>
      <c r="C13" s="9">
        <v>6</v>
      </c>
      <c r="D13" s="9">
        <v>391</v>
      </c>
      <c r="E13" s="9">
        <v>540</v>
      </c>
      <c r="F13" s="9">
        <v>260</v>
      </c>
      <c r="G13" s="9">
        <v>29</v>
      </c>
      <c r="H13" s="25">
        <f t="shared" si="1"/>
        <v>0.32381729200652526</v>
      </c>
    </row>
    <row r="14" spans="1:8" s="5" customFormat="1" ht="14.1" customHeight="1">
      <c r="A14" s="8" t="s">
        <v>17</v>
      </c>
      <c r="B14" s="9">
        <f t="shared" si="0"/>
        <v>4623</v>
      </c>
      <c r="C14" s="9">
        <v>63</v>
      </c>
      <c r="D14" s="9">
        <v>2210</v>
      </c>
      <c r="E14" s="9">
        <v>1531</v>
      </c>
      <c r="F14" s="9">
        <v>600</v>
      </c>
      <c r="G14" s="9">
        <v>219</v>
      </c>
      <c r="H14" s="25">
        <f t="shared" si="1"/>
        <v>0.49167207441055594</v>
      </c>
    </row>
    <row r="15" spans="1:8" s="5" customFormat="1" ht="14.1" customHeight="1">
      <c r="A15" s="8" t="s">
        <v>18</v>
      </c>
      <c r="B15" s="9">
        <f t="shared" si="0"/>
        <v>9428</v>
      </c>
      <c r="C15" s="9">
        <v>189</v>
      </c>
      <c r="D15" s="9">
        <v>4305</v>
      </c>
      <c r="E15" s="9">
        <v>3119</v>
      </c>
      <c r="F15" s="9">
        <v>1200</v>
      </c>
      <c r="G15" s="9">
        <v>615</v>
      </c>
      <c r="H15" s="25">
        <f t="shared" si="1"/>
        <v>0.47666525243954178</v>
      </c>
    </row>
    <row r="16" spans="1:8" s="5" customFormat="1" ht="14.1" customHeight="1">
      <c r="A16" s="23" t="s">
        <v>52</v>
      </c>
      <c r="B16" s="10">
        <f>SUM(C16:G16)</f>
        <v>72153</v>
      </c>
      <c r="C16" s="10">
        <f>SUM(C6:C15)</f>
        <v>1068</v>
      </c>
      <c r="D16" s="10">
        <f t="shared" ref="D16:G16" si="2">SUM(D6:D15)</f>
        <v>30269</v>
      </c>
      <c r="E16" s="10">
        <f t="shared" si="2"/>
        <v>24612</v>
      </c>
      <c r="F16" s="10">
        <f t="shared" si="2"/>
        <v>10998</v>
      </c>
      <c r="G16" s="10">
        <f t="shared" si="2"/>
        <v>5206</v>
      </c>
      <c r="H16" s="26">
        <f t="shared" si="1"/>
        <v>0.43431319557052372</v>
      </c>
    </row>
    <row r="17" spans="1:8" s="5" customFormat="1" ht="14.1" customHeight="1">
      <c r="A17" s="8" t="s">
        <v>19</v>
      </c>
      <c r="B17" s="9">
        <f t="shared" ref="B17:B31" si="3">SUM(C17:G17)</f>
        <v>13191</v>
      </c>
      <c r="C17" s="9">
        <v>62</v>
      </c>
      <c r="D17" s="9">
        <v>5387</v>
      </c>
      <c r="E17" s="9">
        <v>4507</v>
      </c>
      <c r="F17" s="9">
        <v>1736</v>
      </c>
      <c r="G17" s="9">
        <v>1499</v>
      </c>
      <c r="H17" s="25">
        <f t="shared" si="1"/>
        <v>0.4130846789477674</v>
      </c>
    </row>
    <row r="18" spans="1:8" s="5" customFormat="1" ht="14.1" customHeight="1">
      <c r="A18" s="8" t="s">
        <v>20</v>
      </c>
      <c r="B18" s="9">
        <f t="shared" si="3"/>
        <v>3014</v>
      </c>
      <c r="C18" s="9">
        <v>25</v>
      </c>
      <c r="D18" s="9">
        <v>1228</v>
      </c>
      <c r="E18" s="9">
        <v>964</v>
      </c>
      <c r="F18" s="9">
        <v>550</v>
      </c>
      <c r="G18" s="9">
        <v>247</v>
      </c>
      <c r="H18" s="25">
        <f t="shared" si="1"/>
        <v>0.41572660915726611</v>
      </c>
    </row>
    <row r="19" spans="1:8" s="5" customFormat="1" ht="14.1" customHeight="1">
      <c r="A19" s="8" t="s">
        <v>21</v>
      </c>
      <c r="B19" s="9">
        <f t="shared" si="3"/>
        <v>34354</v>
      </c>
      <c r="C19" s="9">
        <v>360</v>
      </c>
      <c r="D19" s="9">
        <v>18865</v>
      </c>
      <c r="E19" s="9">
        <v>10314</v>
      </c>
      <c r="F19" s="9">
        <v>2839</v>
      </c>
      <c r="G19" s="9">
        <v>1976</v>
      </c>
      <c r="H19" s="25">
        <f t="shared" si="1"/>
        <v>0.55961460091983461</v>
      </c>
    </row>
    <row r="20" spans="1:8" s="5" customFormat="1" ht="14.1" customHeight="1">
      <c r="A20" s="8" t="s">
        <v>22</v>
      </c>
      <c r="B20" s="9">
        <f t="shared" si="3"/>
        <v>0</v>
      </c>
      <c r="C20" s="9" t="s">
        <v>57</v>
      </c>
      <c r="D20" s="9" t="s">
        <v>57</v>
      </c>
      <c r="E20" s="9" t="s">
        <v>57</v>
      </c>
      <c r="F20" s="9" t="s">
        <v>57</v>
      </c>
      <c r="G20" s="9" t="s">
        <v>57</v>
      </c>
      <c r="H20" s="25" t="str">
        <f t="shared" si="1"/>
        <v>-</v>
      </c>
    </row>
    <row r="21" spans="1:8" s="5" customFormat="1" ht="14.1" customHeight="1">
      <c r="A21" s="8" t="s">
        <v>23</v>
      </c>
      <c r="B21" s="9">
        <f t="shared" si="3"/>
        <v>1500</v>
      </c>
      <c r="C21" s="9">
        <v>20</v>
      </c>
      <c r="D21" s="9">
        <v>608</v>
      </c>
      <c r="E21" s="9">
        <v>516</v>
      </c>
      <c r="F21" s="9">
        <v>289</v>
      </c>
      <c r="G21" s="9">
        <v>67</v>
      </c>
      <c r="H21" s="25">
        <f t="shared" si="1"/>
        <v>0.41866666666666669</v>
      </c>
    </row>
    <row r="22" spans="1:8" s="5" customFormat="1" ht="14.1" customHeight="1">
      <c r="A22" s="8" t="s">
        <v>24</v>
      </c>
      <c r="B22" s="9">
        <f t="shared" si="3"/>
        <v>3851</v>
      </c>
      <c r="C22" s="9">
        <v>111</v>
      </c>
      <c r="D22" s="9">
        <v>1936</v>
      </c>
      <c r="E22" s="9">
        <v>1292</v>
      </c>
      <c r="F22" s="9">
        <v>364</v>
      </c>
      <c r="G22" s="9">
        <v>148</v>
      </c>
      <c r="H22" s="25">
        <f t="shared" si="1"/>
        <v>0.53155024668917161</v>
      </c>
    </row>
    <row r="23" spans="1:8" s="5" customFormat="1" ht="14.1" customHeight="1">
      <c r="A23" s="8" t="s">
        <v>25</v>
      </c>
      <c r="B23" s="9">
        <f t="shared" si="3"/>
        <v>4861</v>
      </c>
      <c r="C23" s="9">
        <v>102</v>
      </c>
      <c r="D23" s="9">
        <v>2599</v>
      </c>
      <c r="E23" s="9">
        <v>1458</v>
      </c>
      <c r="F23" s="9">
        <v>498</v>
      </c>
      <c r="G23" s="9">
        <v>204</v>
      </c>
      <c r="H23" s="25">
        <f t="shared" si="1"/>
        <v>0.55564698621682784</v>
      </c>
    </row>
    <row r="24" spans="1:8" s="5" customFormat="1" ht="14.1" customHeight="1">
      <c r="A24" s="8" t="s">
        <v>26</v>
      </c>
      <c r="B24" s="9">
        <f t="shared" si="3"/>
        <v>15423</v>
      </c>
      <c r="C24" s="9">
        <v>198</v>
      </c>
      <c r="D24" s="9">
        <v>6866</v>
      </c>
      <c r="E24" s="9">
        <v>5300</v>
      </c>
      <c r="F24" s="9">
        <v>2089</v>
      </c>
      <c r="G24" s="9">
        <v>970</v>
      </c>
      <c r="H24" s="25">
        <f t="shared" si="1"/>
        <v>0.4580172469688128</v>
      </c>
    </row>
    <row r="25" spans="1:8" s="5" customFormat="1" ht="14.1" customHeight="1">
      <c r="A25" s="8" t="s">
        <v>27</v>
      </c>
      <c r="B25" s="9">
        <f t="shared" si="3"/>
        <v>7233</v>
      </c>
      <c r="C25" s="9">
        <v>66</v>
      </c>
      <c r="D25" s="9">
        <v>3298</v>
      </c>
      <c r="E25" s="9">
        <v>2404</v>
      </c>
      <c r="F25" s="9">
        <v>1049</v>
      </c>
      <c r="G25" s="9">
        <v>416</v>
      </c>
      <c r="H25" s="25">
        <f t="shared" si="1"/>
        <v>0.46509055716853309</v>
      </c>
    </row>
    <row r="26" spans="1:8" s="5" customFormat="1" ht="14.1" customHeight="1">
      <c r="A26" s="8" t="s">
        <v>28</v>
      </c>
      <c r="B26" s="9">
        <f t="shared" si="3"/>
        <v>0</v>
      </c>
      <c r="C26" s="9" t="s">
        <v>57</v>
      </c>
      <c r="D26" s="9" t="s">
        <v>57</v>
      </c>
      <c r="E26" s="9" t="s">
        <v>57</v>
      </c>
      <c r="F26" s="9" t="s">
        <v>57</v>
      </c>
      <c r="G26" s="9" t="s">
        <v>57</v>
      </c>
      <c r="H26" s="25" t="str">
        <f t="shared" si="1"/>
        <v>-</v>
      </c>
    </row>
    <row r="27" spans="1:8" s="5" customFormat="1" ht="14.1" customHeight="1">
      <c r="A27" s="8" t="s">
        <v>29</v>
      </c>
      <c r="B27" s="9">
        <f t="shared" si="3"/>
        <v>0</v>
      </c>
      <c r="C27" s="9" t="s">
        <v>57</v>
      </c>
      <c r="D27" s="9" t="s">
        <v>57</v>
      </c>
      <c r="E27" s="9" t="s">
        <v>57</v>
      </c>
      <c r="F27" s="9" t="s">
        <v>57</v>
      </c>
      <c r="G27" s="9" t="s">
        <v>57</v>
      </c>
      <c r="H27" s="25" t="str">
        <f t="shared" si="1"/>
        <v>-</v>
      </c>
    </row>
    <row r="28" spans="1:8" s="5" customFormat="1" ht="14.1" customHeight="1">
      <c r="A28" s="8" t="s">
        <v>30</v>
      </c>
      <c r="B28" s="9">
        <f t="shared" si="3"/>
        <v>0</v>
      </c>
      <c r="C28" s="9" t="s">
        <v>57</v>
      </c>
      <c r="D28" s="9" t="s">
        <v>57</v>
      </c>
      <c r="E28" s="9" t="s">
        <v>57</v>
      </c>
      <c r="F28" s="9" t="s">
        <v>57</v>
      </c>
      <c r="G28" s="9" t="s">
        <v>57</v>
      </c>
      <c r="H28" s="25" t="str">
        <f t="shared" si="1"/>
        <v>-</v>
      </c>
    </row>
    <row r="29" spans="1:8" s="5" customFormat="1" ht="14.1" customHeight="1">
      <c r="A29" s="8" t="s">
        <v>31</v>
      </c>
      <c r="B29" s="9">
        <f t="shared" si="3"/>
        <v>5408</v>
      </c>
      <c r="C29" s="9">
        <v>74</v>
      </c>
      <c r="D29" s="9">
        <v>2503</v>
      </c>
      <c r="E29" s="9">
        <v>1921</v>
      </c>
      <c r="F29" s="9">
        <v>812</v>
      </c>
      <c r="G29" s="9">
        <v>98</v>
      </c>
      <c r="H29" s="25">
        <f t="shared" si="1"/>
        <v>0.47651627218934911</v>
      </c>
    </row>
    <row r="30" spans="1:8" s="5" customFormat="1" ht="14.1" customHeight="1">
      <c r="A30" s="8" t="s">
        <v>32</v>
      </c>
      <c r="B30" s="9">
        <f t="shared" si="3"/>
        <v>660</v>
      </c>
      <c r="C30" s="9">
        <v>13</v>
      </c>
      <c r="D30" s="9">
        <v>349</v>
      </c>
      <c r="E30" s="9">
        <v>210</v>
      </c>
      <c r="F30" s="9">
        <v>44</v>
      </c>
      <c r="G30" s="9">
        <v>44</v>
      </c>
      <c r="H30" s="25">
        <f t="shared" si="1"/>
        <v>0.54848484848484846</v>
      </c>
    </row>
    <row r="31" spans="1:8" s="5" customFormat="1" ht="14.1" customHeight="1">
      <c r="A31" s="8" t="s">
        <v>33</v>
      </c>
      <c r="B31" s="9">
        <f t="shared" si="3"/>
        <v>1105</v>
      </c>
      <c r="C31" s="9">
        <v>4</v>
      </c>
      <c r="D31" s="9">
        <v>567</v>
      </c>
      <c r="E31" s="9">
        <v>201</v>
      </c>
      <c r="F31" s="9">
        <v>76</v>
      </c>
      <c r="G31" s="9">
        <v>257</v>
      </c>
      <c r="H31" s="25">
        <f t="shared" si="1"/>
        <v>0.51674208144796385</v>
      </c>
    </row>
    <row r="32" spans="1:8" s="5" customFormat="1" ht="14.1" customHeight="1">
      <c r="A32" s="11" t="s">
        <v>53</v>
      </c>
      <c r="B32" s="12">
        <f>SUM(C32:G32)</f>
        <v>90600</v>
      </c>
      <c r="C32" s="12">
        <f>SUM(C17:C31)</f>
        <v>1035</v>
      </c>
      <c r="D32" s="12">
        <f t="shared" ref="D32:G32" si="4">SUM(D17:D31)</f>
        <v>44206</v>
      </c>
      <c r="E32" s="12">
        <f t="shared" si="4"/>
        <v>29087</v>
      </c>
      <c r="F32" s="12">
        <f t="shared" si="4"/>
        <v>10346</v>
      </c>
      <c r="G32" s="12">
        <f t="shared" si="4"/>
        <v>5926</v>
      </c>
      <c r="H32" s="27">
        <f t="shared" si="1"/>
        <v>0.49934878587196468</v>
      </c>
    </row>
    <row r="33" spans="1:8" s="5" customFormat="1" ht="15.95" customHeight="1">
      <c r="A33" s="29" t="s">
        <v>34</v>
      </c>
      <c r="B33" s="13">
        <f>SUM(C33:G33)</f>
        <v>162753</v>
      </c>
      <c r="C33" s="13">
        <f>SUM(C16,C32)</f>
        <v>2103</v>
      </c>
      <c r="D33" s="13">
        <f t="shared" ref="D33:G33" si="5">SUM(D16,D32)</f>
        <v>74475</v>
      </c>
      <c r="E33" s="13">
        <f t="shared" si="5"/>
        <v>53699</v>
      </c>
      <c r="F33" s="13">
        <f t="shared" si="5"/>
        <v>21344</v>
      </c>
      <c r="G33" s="13">
        <f t="shared" si="5"/>
        <v>11132</v>
      </c>
      <c r="H33" s="28">
        <f t="shared" si="1"/>
        <v>0.47051667250373264</v>
      </c>
    </row>
    <row r="34" spans="1:8" s="5" customFormat="1" ht="15.95" customHeight="1">
      <c r="A34" s="8" t="s">
        <v>54</v>
      </c>
      <c r="B34" s="9">
        <v>1311512</v>
      </c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35</v>
      </c>
      <c r="B35" s="16">
        <f>B33/B34</f>
        <v>0.12409570022996358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36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7"/>
  <sheetViews>
    <sheetView workbookViewId="0">
      <pane xSplit="1" ySplit="4" topLeftCell="B5" activePane="bottomRight" state="frozen"/>
      <selection activeCell="C6" sqref="C6"/>
      <selection pane="topRight" activeCell="C6" sqref="C6"/>
      <selection pane="bottomLeft" activeCell="C6" sqref="C6"/>
      <selection pane="bottomRight" activeCell="B5" sqref="B5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37</v>
      </c>
      <c r="B1" s="2" t="s">
        <v>56</v>
      </c>
      <c r="C1" s="1" t="s">
        <v>40</v>
      </c>
      <c r="D1" s="3" t="s">
        <v>1</v>
      </c>
    </row>
    <row r="2" spans="1:8" ht="13.5" customHeight="1"/>
    <row r="3" spans="1:8" s="5" customFormat="1" ht="15.95" customHeight="1">
      <c r="A3" s="31" t="s">
        <v>51</v>
      </c>
      <c r="B3" s="33" t="s">
        <v>2</v>
      </c>
      <c r="C3" s="35" t="s">
        <v>3</v>
      </c>
      <c r="D3" s="35"/>
      <c r="E3" s="35"/>
      <c r="F3" s="35"/>
      <c r="G3" s="35"/>
      <c r="H3" s="36" t="s">
        <v>4</v>
      </c>
    </row>
    <row r="4" spans="1:8" s="5" customFormat="1" ht="15.95" customHeight="1">
      <c r="A4" s="32"/>
      <c r="B4" s="34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37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10</v>
      </c>
      <c r="B6" s="9">
        <f>SUM(C6:G6)</f>
        <v>2263</v>
      </c>
      <c r="C6" s="9">
        <v>3</v>
      </c>
      <c r="D6" s="9">
        <v>650</v>
      </c>
      <c r="E6" s="9">
        <v>830</v>
      </c>
      <c r="F6" s="9">
        <v>601</v>
      </c>
      <c r="G6" s="9">
        <v>179</v>
      </c>
      <c r="H6" s="25">
        <f>IF(B6=0,"-",SUM(C6,D6)/B6)</f>
        <v>0.28855501546619533</v>
      </c>
    </row>
    <row r="7" spans="1:8" s="5" customFormat="1" ht="14.1" customHeight="1">
      <c r="A7" s="8" t="s">
        <v>38</v>
      </c>
      <c r="B7" s="9">
        <f t="shared" ref="B7:B15" si="0">SUM(C7:G7)</f>
        <v>5265</v>
      </c>
      <c r="C7" s="9">
        <v>25</v>
      </c>
      <c r="D7" s="9">
        <v>1969</v>
      </c>
      <c r="E7" s="9">
        <v>1767</v>
      </c>
      <c r="F7" s="9">
        <v>811</v>
      </c>
      <c r="G7" s="9">
        <v>693</v>
      </c>
      <c r="H7" s="25">
        <f t="shared" ref="H7:H33" si="1">IF(B7=0,"-",SUM(C7,D7)/B7)</f>
        <v>0.37872744539411207</v>
      </c>
    </row>
    <row r="8" spans="1:8" s="5" customFormat="1" ht="14.1" customHeight="1">
      <c r="A8" s="8" t="s">
        <v>11</v>
      </c>
      <c r="B8" s="9">
        <f t="shared" si="0"/>
        <v>20189</v>
      </c>
      <c r="C8" s="9">
        <v>152</v>
      </c>
      <c r="D8" s="9">
        <v>7238</v>
      </c>
      <c r="E8" s="9">
        <v>8019</v>
      </c>
      <c r="F8" s="9">
        <v>2931</v>
      </c>
      <c r="G8" s="9">
        <v>1849</v>
      </c>
      <c r="H8" s="25">
        <f t="shared" si="1"/>
        <v>0.36604091336866612</v>
      </c>
    </row>
    <row r="9" spans="1:8" s="5" customFormat="1" ht="14.1" customHeight="1">
      <c r="A9" s="8" t="s">
        <v>12</v>
      </c>
      <c r="B9" s="9">
        <f t="shared" si="0"/>
        <v>13701</v>
      </c>
      <c r="C9" s="9">
        <v>155</v>
      </c>
      <c r="D9" s="9">
        <v>6657</v>
      </c>
      <c r="E9" s="9">
        <v>4819</v>
      </c>
      <c r="F9" s="9">
        <v>1507</v>
      </c>
      <c r="G9" s="9">
        <v>563</v>
      </c>
      <c r="H9" s="25">
        <f t="shared" si="1"/>
        <v>0.49718998613239912</v>
      </c>
    </row>
    <row r="10" spans="1:8" s="5" customFormat="1" ht="14.1" customHeight="1">
      <c r="A10" s="8" t="s">
        <v>13</v>
      </c>
      <c r="B10" s="9">
        <f t="shared" si="0"/>
        <v>17166</v>
      </c>
      <c r="C10" s="9">
        <v>488</v>
      </c>
      <c r="D10" s="9">
        <v>8565</v>
      </c>
      <c r="E10" s="9">
        <v>5471</v>
      </c>
      <c r="F10" s="9">
        <v>1799</v>
      </c>
      <c r="G10" s="9">
        <v>843</v>
      </c>
      <c r="H10" s="25">
        <f t="shared" si="1"/>
        <v>0.52737970406617729</v>
      </c>
    </row>
    <row r="11" spans="1:8" s="5" customFormat="1" ht="14.1" customHeight="1">
      <c r="A11" s="8" t="s">
        <v>14</v>
      </c>
      <c r="B11" s="9">
        <f t="shared" si="0"/>
        <v>1590</v>
      </c>
      <c r="C11" s="9">
        <v>18</v>
      </c>
      <c r="D11" s="9">
        <v>796</v>
      </c>
      <c r="E11" s="9">
        <v>567</v>
      </c>
      <c r="F11" s="9">
        <v>171</v>
      </c>
      <c r="G11" s="9">
        <v>38</v>
      </c>
      <c r="H11" s="25">
        <f t="shared" si="1"/>
        <v>0.51194968553459119</v>
      </c>
    </row>
    <row r="12" spans="1:8" s="5" customFormat="1" ht="14.1" customHeight="1">
      <c r="A12" s="8" t="s">
        <v>15</v>
      </c>
      <c r="B12" s="9">
        <f t="shared" si="0"/>
        <v>3668</v>
      </c>
      <c r="C12" s="9">
        <v>11</v>
      </c>
      <c r="D12" s="9">
        <v>978</v>
      </c>
      <c r="E12" s="9">
        <v>1163</v>
      </c>
      <c r="F12" s="9">
        <v>786</v>
      </c>
      <c r="G12" s="9">
        <v>730</v>
      </c>
      <c r="H12" s="25">
        <f t="shared" si="1"/>
        <v>0.26962922573609599</v>
      </c>
    </row>
    <row r="13" spans="1:8" s="5" customFormat="1" ht="14.1" customHeight="1">
      <c r="A13" s="8" t="s">
        <v>16</v>
      </c>
      <c r="B13" s="9">
        <f t="shared" si="0"/>
        <v>1310</v>
      </c>
      <c r="C13" s="9">
        <v>1</v>
      </c>
      <c r="D13" s="9">
        <v>338</v>
      </c>
      <c r="E13" s="9">
        <v>576</v>
      </c>
      <c r="F13" s="9">
        <v>369</v>
      </c>
      <c r="G13" s="9">
        <v>26</v>
      </c>
      <c r="H13" s="25">
        <f t="shared" si="1"/>
        <v>0.25877862595419848</v>
      </c>
    </row>
    <row r="14" spans="1:8" s="5" customFormat="1" ht="14.1" customHeight="1">
      <c r="A14" s="8" t="s">
        <v>17</v>
      </c>
      <c r="B14" s="9">
        <f t="shared" si="0"/>
        <v>5029</v>
      </c>
      <c r="C14" s="9">
        <v>67</v>
      </c>
      <c r="D14" s="9">
        <v>2304</v>
      </c>
      <c r="E14" s="9">
        <v>1629</v>
      </c>
      <c r="F14" s="9">
        <v>714</v>
      </c>
      <c r="G14" s="9">
        <v>315</v>
      </c>
      <c r="H14" s="25">
        <f t="shared" si="1"/>
        <v>0.47146550009942334</v>
      </c>
    </row>
    <row r="15" spans="1:8" s="5" customFormat="1" ht="14.1" customHeight="1">
      <c r="A15" s="8" t="s">
        <v>18</v>
      </c>
      <c r="B15" s="9">
        <f t="shared" si="0"/>
        <v>10821</v>
      </c>
      <c r="C15" s="9">
        <v>295</v>
      </c>
      <c r="D15" s="9">
        <v>4966</v>
      </c>
      <c r="E15" s="9">
        <v>3692</v>
      </c>
      <c r="F15" s="9">
        <v>1153</v>
      </c>
      <c r="G15" s="9">
        <v>715</v>
      </c>
      <c r="H15" s="25">
        <f t="shared" si="1"/>
        <v>0.48618427132427688</v>
      </c>
    </row>
    <row r="16" spans="1:8" s="5" customFormat="1" ht="14.1" customHeight="1">
      <c r="A16" s="23" t="s">
        <v>52</v>
      </c>
      <c r="B16" s="10">
        <f>SUM(C16:G16)</f>
        <v>81002</v>
      </c>
      <c r="C16" s="10">
        <f>SUM(C6:C15)</f>
        <v>1215</v>
      </c>
      <c r="D16" s="10">
        <f t="shared" ref="D16:G16" si="2">SUM(D6:D15)</f>
        <v>34461</v>
      </c>
      <c r="E16" s="10">
        <f t="shared" si="2"/>
        <v>28533</v>
      </c>
      <c r="F16" s="10">
        <f t="shared" si="2"/>
        <v>10842</v>
      </c>
      <c r="G16" s="10">
        <f t="shared" si="2"/>
        <v>5951</v>
      </c>
      <c r="H16" s="26">
        <f t="shared" si="1"/>
        <v>0.44043356954149282</v>
      </c>
    </row>
    <row r="17" spans="1:8" s="5" customFormat="1" ht="14.1" customHeight="1">
      <c r="A17" s="8" t="s">
        <v>19</v>
      </c>
      <c r="B17" s="9">
        <f t="shared" ref="B17:B31" si="3">SUM(C17:G17)</f>
        <v>14692</v>
      </c>
      <c r="C17" s="9">
        <v>90</v>
      </c>
      <c r="D17" s="9">
        <v>5914</v>
      </c>
      <c r="E17" s="9">
        <v>4926</v>
      </c>
      <c r="F17" s="9">
        <v>1872</v>
      </c>
      <c r="G17" s="9">
        <v>1890</v>
      </c>
      <c r="H17" s="25">
        <f t="shared" si="1"/>
        <v>0.40865777293765315</v>
      </c>
    </row>
    <row r="18" spans="1:8" s="5" customFormat="1" ht="14.1" customHeight="1">
      <c r="A18" s="8" t="s">
        <v>20</v>
      </c>
      <c r="B18" s="9">
        <f t="shared" si="3"/>
        <v>3167</v>
      </c>
      <c r="C18" s="9">
        <v>19</v>
      </c>
      <c r="D18" s="9">
        <v>1312</v>
      </c>
      <c r="E18" s="9">
        <v>1158</v>
      </c>
      <c r="F18" s="9">
        <v>400</v>
      </c>
      <c r="G18" s="9">
        <v>278</v>
      </c>
      <c r="H18" s="25">
        <f t="shared" si="1"/>
        <v>0.42027155036311969</v>
      </c>
    </row>
    <row r="19" spans="1:8" s="5" customFormat="1" ht="14.1" customHeight="1">
      <c r="A19" s="8" t="s">
        <v>21</v>
      </c>
      <c r="B19" s="9">
        <f t="shared" si="3"/>
        <v>40982</v>
      </c>
      <c r="C19" s="9">
        <v>452</v>
      </c>
      <c r="D19" s="9">
        <v>21834</v>
      </c>
      <c r="E19" s="9">
        <v>13189</v>
      </c>
      <c r="F19" s="9">
        <v>3440</v>
      </c>
      <c r="G19" s="9">
        <v>2067</v>
      </c>
      <c r="H19" s="25">
        <f t="shared" si="1"/>
        <v>0.54379971694890439</v>
      </c>
    </row>
    <row r="20" spans="1:8" s="5" customFormat="1" ht="14.1" customHeight="1">
      <c r="A20" s="8" t="s">
        <v>22</v>
      </c>
      <c r="B20" s="9">
        <f t="shared" si="3"/>
        <v>0</v>
      </c>
      <c r="C20" s="9" t="s">
        <v>57</v>
      </c>
      <c r="D20" s="9" t="s">
        <v>57</v>
      </c>
      <c r="E20" s="9" t="s">
        <v>57</v>
      </c>
      <c r="F20" s="9" t="s">
        <v>57</v>
      </c>
      <c r="G20" s="9" t="s">
        <v>57</v>
      </c>
      <c r="H20" s="25" t="str">
        <f t="shared" si="1"/>
        <v>-</v>
      </c>
    </row>
    <row r="21" spans="1:8" s="5" customFormat="1" ht="14.1" customHeight="1">
      <c r="A21" s="8" t="s">
        <v>23</v>
      </c>
      <c r="B21" s="9">
        <f t="shared" si="3"/>
        <v>1875</v>
      </c>
      <c r="C21" s="9">
        <v>6</v>
      </c>
      <c r="D21" s="9">
        <v>747</v>
      </c>
      <c r="E21" s="9">
        <v>589</v>
      </c>
      <c r="F21" s="9">
        <v>381</v>
      </c>
      <c r="G21" s="9">
        <v>152</v>
      </c>
      <c r="H21" s="25">
        <f t="shared" si="1"/>
        <v>0.40160000000000001</v>
      </c>
    </row>
    <row r="22" spans="1:8" s="5" customFormat="1" ht="14.1" customHeight="1">
      <c r="A22" s="8" t="s">
        <v>24</v>
      </c>
      <c r="B22" s="9">
        <f t="shared" si="3"/>
        <v>3969</v>
      </c>
      <c r="C22" s="9">
        <v>134</v>
      </c>
      <c r="D22" s="9">
        <v>1993</v>
      </c>
      <c r="E22" s="9">
        <v>1264</v>
      </c>
      <c r="F22" s="9">
        <v>377</v>
      </c>
      <c r="G22" s="9">
        <v>201</v>
      </c>
      <c r="H22" s="25">
        <f t="shared" si="1"/>
        <v>0.53590325018896445</v>
      </c>
    </row>
    <row r="23" spans="1:8" s="5" customFormat="1" ht="14.1" customHeight="1">
      <c r="A23" s="8" t="s">
        <v>25</v>
      </c>
      <c r="B23" s="9">
        <f t="shared" si="3"/>
        <v>5820</v>
      </c>
      <c r="C23" s="9">
        <v>139</v>
      </c>
      <c r="D23" s="9">
        <v>3137</v>
      </c>
      <c r="E23" s="9">
        <v>1753</v>
      </c>
      <c r="F23" s="9">
        <v>561</v>
      </c>
      <c r="G23" s="9">
        <v>230</v>
      </c>
      <c r="H23" s="25">
        <f t="shared" si="1"/>
        <v>0.56288659793814433</v>
      </c>
    </row>
    <row r="24" spans="1:8" s="5" customFormat="1" ht="14.1" customHeight="1">
      <c r="A24" s="8" t="s">
        <v>26</v>
      </c>
      <c r="B24" s="9">
        <f t="shared" si="3"/>
        <v>18096</v>
      </c>
      <c r="C24" s="9">
        <v>345</v>
      </c>
      <c r="D24" s="9">
        <v>8674</v>
      </c>
      <c r="E24" s="9">
        <v>5905</v>
      </c>
      <c r="F24" s="9">
        <v>2087</v>
      </c>
      <c r="G24" s="9">
        <v>1085</v>
      </c>
      <c r="H24" s="25">
        <f t="shared" si="1"/>
        <v>0.4983974358974359</v>
      </c>
    </row>
    <row r="25" spans="1:8" s="5" customFormat="1" ht="14.1" customHeight="1">
      <c r="A25" s="8" t="s">
        <v>27</v>
      </c>
      <c r="B25" s="9">
        <f t="shared" si="3"/>
        <v>8368</v>
      </c>
      <c r="C25" s="9">
        <v>99</v>
      </c>
      <c r="D25" s="9">
        <v>3836</v>
      </c>
      <c r="E25" s="9">
        <v>2650</v>
      </c>
      <c r="F25" s="9">
        <v>1306</v>
      </c>
      <c r="G25" s="9">
        <v>477</v>
      </c>
      <c r="H25" s="25">
        <f t="shared" si="1"/>
        <v>0.47024378585086041</v>
      </c>
    </row>
    <row r="26" spans="1:8" s="5" customFormat="1" ht="14.1" customHeight="1">
      <c r="A26" s="8" t="s">
        <v>28</v>
      </c>
      <c r="B26" s="9">
        <f t="shared" si="3"/>
        <v>0</v>
      </c>
      <c r="C26" s="9" t="s">
        <v>57</v>
      </c>
      <c r="D26" s="9" t="s">
        <v>57</v>
      </c>
      <c r="E26" s="9" t="s">
        <v>57</v>
      </c>
      <c r="F26" s="9" t="s">
        <v>57</v>
      </c>
      <c r="G26" s="9" t="s">
        <v>57</v>
      </c>
      <c r="H26" s="25" t="str">
        <f t="shared" si="1"/>
        <v>-</v>
      </c>
    </row>
    <row r="27" spans="1:8" s="5" customFormat="1" ht="14.1" customHeight="1">
      <c r="A27" s="8" t="s">
        <v>29</v>
      </c>
      <c r="B27" s="9">
        <f t="shared" si="3"/>
        <v>0</v>
      </c>
      <c r="C27" s="9" t="s">
        <v>57</v>
      </c>
      <c r="D27" s="9" t="s">
        <v>57</v>
      </c>
      <c r="E27" s="9" t="s">
        <v>57</v>
      </c>
      <c r="F27" s="9" t="s">
        <v>57</v>
      </c>
      <c r="G27" s="9" t="s">
        <v>57</v>
      </c>
      <c r="H27" s="25" t="str">
        <f t="shared" si="1"/>
        <v>-</v>
      </c>
    </row>
    <row r="28" spans="1:8" s="5" customFormat="1" ht="14.1" customHeight="1">
      <c r="A28" s="8" t="s">
        <v>30</v>
      </c>
      <c r="B28" s="9">
        <f t="shared" si="3"/>
        <v>0</v>
      </c>
      <c r="C28" s="9" t="s">
        <v>57</v>
      </c>
      <c r="D28" s="9" t="s">
        <v>57</v>
      </c>
      <c r="E28" s="9" t="s">
        <v>57</v>
      </c>
      <c r="F28" s="9" t="s">
        <v>57</v>
      </c>
      <c r="G28" s="9" t="s">
        <v>57</v>
      </c>
      <c r="H28" s="25" t="str">
        <f t="shared" si="1"/>
        <v>-</v>
      </c>
    </row>
    <row r="29" spans="1:8" s="5" customFormat="1" ht="14.1" customHeight="1">
      <c r="A29" s="8" t="s">
        <v>31</v>
      </c>
      <c r="B29" s="9">
        <f t="shared" si="3"/>
        <v>5996</v>
      </c>
      <c r="C29" s="9">
        <v>74</v>
      </c>
      <c r="D29" s="9">
        <v>2829</v>
      </c>
      <c r="E29" s="9">
        <v>2145</v>
      </c>
      <c r="F29" s="9">
        <v>839</v>
      </c>
      <c r="G29" s="9">
        <v>109</v>
      </c>
      <c r="H29" s="25">
        <f t="shared" si="1"/>
        <v>0.48415610406937959</v>
      </c>
    </row>
    <row r="30" spans="1:8" s="5" customFormat="1" ht="14.1" customHeight="1">
      <c r="A30" s="8" t="s">
        <v>32</v>
      </c>
      <c r="B30" s="9">
        <f t="shared" si="3"/>
        <v>814</v>
      </c>
      <c r="C30" s="9">
        <v>12</v>
      </c>
      <c r="D30" s="9">
        <v>433</v>
      </c>
      <c r="E30" s="9">
        <v>264</v>
      </c>
      <c r="F30" s="9">
        <v>58</v>
      </c>
      <c r="G30" s="9">
        <v>47</v>
      </c>
      <c r="H30" s="25">
        <f t="shared" si="1"/>
        <v>0.54668304668304668</v>
      </c>
    </row>
    <row r="31" spans="1:8" s="5" customFormat="1" ht="14.1" customHeight="1">
      <c r="A31" s="8" t="s">
        <v>33</v>
      </c>
      <c r="B31" s="9">
        <f t="shared" si="3"/>
        <v>1383</v>
      </c>
      <c r="C31" s="9">
        <v>5</v>
      </c>
      <c r="D31" s="9">
        <v>626</v>
      </c>
      <c r="E31" s="9">
        <v>296</v>
      </c>
      <c r="F31" s="9">
        <v>152</v>
      </c>
      <c r="G31" s="9">
        <v>304</v>
      </c>
      <c r="H31" s="25">
        <f t="shared" si="1"/>
        <v>0.45625451916124365</v>
      </c>
    </row>
    <row r="32" spans="1:8" s="5" customFormat="1" ht="14.1" customHeight="1">
      <c r="A32" s="11" t="s">
        <v>53</v>
      </c>
      <c r="B32" s="12">
        <f>SUM(C32:G32)</f>
        <v>105162</v>
      </c>
      <c r="C32" s="12">
        <f>SUM(C17:C31)</f>
        <v>1375</v>
      </c>
      <c r="D32" s="12">
        <f t="shared" ref="D32:G32" si="4">SUM(D17:D31)</f>
        <v>51335</v>
      </c>
      <c r="E32" s="12">
        <f t="shared" si="4"/>
        <v>34139</v>
      </c>
      <c r="F32" s="12">
        <f t="shared" si="4"/>
        <v>11473</v>
      </c>
      <c r="G32" s="12">
        <f t="shared" si="4"/>
        <v>6840</v>
      </c>
      <c r="H32" s="27">
        <f t="shared" si="1"/>
        <v>0.50122667883836369</v>
      </c>
    </row>
    <row r="33" spans="1:8" s="5" customFormat="1" ht="15.95" customHeight="1">
      <c r="A33" s="29" t="s">
        <v>34</v>
      </c>
      <c r="B33" s="13">
        <f>SUM(C33:G33)</f>
        <v>186164</v>
      </c>
      <c r="C33" s="13">
        <f>SUM(C16,C32)</f>
        <v>2590</v>
      </c>
      <c r="D33" s="13">
        <f t="shared" ref="D33:G33" si="5">SUM(D16,D32)</f>
        <v>85796</v>
      </c>
      <c r="E33" s="13">
        <f t="shared" si="5"/>
        <v>62672</v>
      </c>
      <c r="F33" s="13">
        <f t="shared" si="5"/>
        <v>22315</v>
      </c>
      <c r="G33" s="13">
        <f t="shared" si="5"/>
        <v>12791</v>
      </c>
      <c r="H33" s="28">
        <f t="shared" si="1"/>
        <v>0.47477492963193746</v>
      </c>
    </row>
    <row r="34" spans="1:8" s="5" customFormat="1" ht="15.95" customHeight="1">
      <c r="A34" s="8" t="s">
        <v>54</v>
      </c>
      <c r="B34" s="9">
        <v>1469760</v>
      </c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35</v>
      </c>
      <c r="B35" s="16">
        <f>B33/B34</f>
        <v>0.12666285652079251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36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7"/>
  <sheetViews>
    <sheetView workbookViewId="0">
      <pane xSplit="1" ySplit="4" topLeftCell="B5" activePane="bottomRight" state="frozen"/>
      <selection activeCell="C6" sqref="C6"/>
      <selection pane="topRight" activeCell="C6" sqref="C6"/>
      <selection pane="bottomLeft" activeCell="C6" sqref="C6"/>
      <selection pane="bottomRight" activeCell="B5" sqref="B5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37</v>
      </c>
      <c r="B1" s="2" t="s">
        <v>56</v>
      </c>
      <c r="C1" s="1" t="s">
        <v>41</v>
      </c>
      <c r="D1" s="3" t="s">
        <v>1</v>
      </c>
    </row>
    <row r="2" spans="1:8" ht="13.5" customHeight="1"/>
    <row r="3" spans="1:8" s="5" customFormat="1" ht="15.95" customHeight="1">
      <c r="A3" s="31" t="s">
        <v>51</v>
      </c>
      <c r="B3" s="33" t="s">
        <v>2</v>
      </c>
      <c r="C3" s="35" t="s">
        <v>3</v>
      </c>
      <c r="D3" s="35"/>
      <c r="E3" s="35"/>
      <c r="F3" s="35"/>
      <c r="G3" s="35"/>
      <c r="H3" s="36" t="s">
        <v>4</v>
      </c>
    </row>
    <row r="4" spans="1:8" s="5" customFormat="1" ht="15.95" customHeight="1">
      <c r="A4" s="32"/>
      <c r="B4" s="34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37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10</v>
      </c>
      <c r="B6" s="9">
        <f>SUM(C6:G6)</f>
        <v>1356</v>
      </c>
      <c r="C6" s="9">
        <v>1</v>
      </c>
      <c r="D6" s="9">
        <v>313</v>
      </c>
      <c r="E6" s="9">
        <v>509</v>
      </c>
      <c r="F6" s="9">
        <v>428</v>
      </c>
      <c r="G6" s="9">
        <v>105</v>
      </c>
      <c r="H6" s="25">
        <f>IF(B6=0,"-",SUM(C6,D6)/B6)</f>
        <v>0.23156342182890854</v>
      </c>
    </row>
    <row r="7" spans="1:8" s="5" customFormat="1" ht="14.1" customHeight="1">
      <c r="A7" s="8" t="s">
        <v>38</v>
      </c>
      <c r="B7" s="9">
        <f t="shared" ref="B7:B15" si="0">SUM(C7:G7)</f>
        <v>4650</v>
      </c>
      <c r="C7" s="9">
        <v>24</v>
      </c>
      <c r="D7" s="9">
        <v>1674</v>
      </c>
      <c r="E7" s="9">
        <v>1515</v>
      </c>
      <c r="F7" s="9">
        <v>792</v>
      </c>
      <c r="G7" s="9">
        <v>645</v>
      </c>
      <c r="H7" s="25">
        <f t="shared" ref="H7:H33" si="1">IF(B7=0,"-",SUM(C7,D7)/B7)</f>
        <v>0.36516129032258066</v>
      </c>
    </row>
    <row r="8" spans="1:8" s="5" customFormat="1" ht="14.1" customHeight="1">
      <c r="A8" s="8" t="s">
        <v>11</v>
      </c>
      <c r="B8" s="9">
        <f t="shared" si="0"/>
        <v>18442</v>
      </c>
      <c r="C8" s="9">
        <v>127</v>
      </c>
      <c r="D8" s="9">
        <v>6354</v>
      </c>
      <c r="E8" s="9">
        <v>7352</v>
      </c>
      <c r="F8" s="9">
        <v>3125</v>
      </c>
      <c r="G8" s="9">
        <v>1484</v>
      </c>
      <c r="H8" s="25">
        <f t="shared" si="1"/>
        <v>0.35142609261468388</v>
      </c>
    </row>
    <row r="9" spans="1:8" s="5" customFormat="1" ht="14.1" customHeight="1">
      <c r="A9" s="8" t="s">
        <v>12</v>
      </c>
      <c r="B9" s="9">
        <f t="shared" si="0"/>
        <v>12973</v>
      </c>
      <c r="C9" s="9">
        <v>141</v>
      </c>
      <c r="D9" s="9">
        <v>6417</v>
      </c>
      <c r="E9" s="9">
        <v>4649</v>
      </c>
      <c r="F9" s="9">
        <v>1283</v>
      </c>
      <c r="G9" s="9">
        <v>483</v>
      </c>
      <c r="H9" s="25">
        <f t="shared" si="1"/>
        <v>0.50551144685115235</v>
      </c>
    </row>
    <row r="10" spans="1:8" s="5" customFormat="1" ht="14.1" customHeight="1">
      <c r="A10" s="8" t="s">
        <v>13</v>
      </c>
      <c r="B10" s="9">
        <f t="shared" si="0"/>
        <v>15336</v>
      </c>
      <c r="C10" s="9">
        <v>508</v>
      </c>
      <c r="D10" s="9">
        <v>7963</v>
      </c>
      <c r="E10" s="9">
        <v>4654</v>
      </c>
      <c r="F10" s="9">
        <v>1476</v>
      </c>
      <c r="G10" s="9">
        <v>735</v>
      </c>
      <c r="H10" s="25">
        <f t="shared" si="1"/>
        <v>0.55236045905059994</v>
      </c>
    </row>
    <row r="11" spans="1:8" s="5" customFormat="1" ht="14.1" customHeight="1">
      <c r="A11" s="8" t="s">
        <v>14</v>
      </c>
      <c r="B11" s="9">
        <f t="shared" si="0"/>
        <v>1666</v>
      </c>
      <c r="C11" s="9">
        <v>21</v>
      </c>
      <c r="D11" s="9">
        <v>804</v>
      </c>
      <c r="E11" s="9">
        <v>583</v>
      </c>
      <c r="F11" s="9">
        <v>228</v>
      </c>
      <c r="G11" s="9">
        <v>30</v>
      </c>
      <c r="H11" s="25">
        <f t="shared" si="1"/>
        <v>0.49519807923169268</v>
      </c>
    </row>
    <row r="12" spans="1:8" s="5" customFormat="1" ht="14.1" customHeight="1">
      <c r="A12" s="8" t="s">
        <v>15</v>
      </c>
      <c r="B12" s="9">
        <f t="shared" si="0"/>
        <v>2696</v>
      </c>
      <c r="C12" s="9">
        <v>7</v>
      </c>
      <c r="D12" s="9">
        <v>572</v>
      </c>
      <c r="E12" s="9">
        <v>789</v>
      </c>
      <c r="F12" s="9">
        <v>786</v>
      </c>
      <c r="G12" s="9">
        <v>542</v>
      </c>
      <c r="H12" s="25">
        <f t="shared" si="1"/>
        <v>0.21476261127596438</v>
      </c>
    </row>
    <row r="13" spans="1:8" s="5" customFormat="1" ht="14.1" customHeight="1">
      <c r="A13" s="8" t="s">
        <v>16</v>
      </c>
      <c r="B13" s="9">
        <f t="shared" si="0"/>
        <v>1274</v>
      </c>
      <c r="C13" s="9">
        <v>5</v>
      </c>
      <c r="D13" s="9">
        <v>291</v>
      </c>
      <c r="E13" s="9">
        <v>456</v>
      </c>
      <c r="F13" s="9">
        <v>375</v>
      </c>
      <c r="G13" s="9">
        <v>147</v>
      </c>
      <c r="H13" s="25">
        <f t="shared" si="1"/>
        <v>0.23233908948194662</v>
      </c>
    </row>
    <row r="14" spans="1:8" s="5" customFormat="1" ht="14.1" customHeight="1">
      <c r="A14" s="8" t="s">
        <v>17</v>
      </c>
      <c r="B14" s="9">
        <f t="shared" si="0"/>
        <v>4745</v>
      </c>
      <c r="C14" s="9">
        <v>49</v>
      </c>
      <c r="D14" s="9">
        <v>2173</v>
      </c>
      <c r="E14" s="9">
        <v>1542</v>
      </c>
      <c r="F14" s="9">
        <v>611</v>
      </c>
      <c r="G14" s="9">
        <v>370</v>
      </c>
      <c r="H14" s="25">
        <f t="shared" si="1"/>
        <v>0.46828240252897785</v>
      </c>
    </row>
    <row r="15" spans="1:8" s="5" customFormat="1" ht="14.1" customHeight="1">
      <c r="A15" s="8" t="s">
        <v>18</v>
      </c>
      <c r="B15" s="9">
        <f t="shared" si="0"/>
        <v>10086</v>
      </c>
      <c r="C15" s="9">
        <v>240</v>
      </c>
      <c r="D15" s="9">
        <v>4814</v>
      </c>
      <c r="E15" s="9">
        <v>3354</v>
      </c>
      <c r="F15" s="9">
        <v>1148</v>
      </c>
      <c r="G15" s="9">
        <v>530</v>
      </c>
      <c r="H15" s="25">
        <f t="shared" si="1"/>
        <v>0.50109062066230414</v>
      </c>
    </row>
    <row r="16" spans="1:8" s="5" customFormat="1" ht="14.1" customHeight="1">
      <c r="A16" s="23" t="s">
        <v>52</v>
      </c>
      <c r="B16" s="10">
        <f>SUM(C16:G16)</f>
        <v>73224</v>
      </c>
      <c r="C16" s="10">
        <f>SUM(C6:C15)</f>
        <v>1123</v>
      </c>
      <c r="D16" s="10">
        <f t="shared" ref="D16:G16" si="2">SUM(D6:D15)</f>
        <v>31375</v>
      </c>
      <c r="E16" s="10">
        <f t="shared" si="2"/>
        <v>25403</v>
      </c>
      <c r="F16" s="10">
        <f t="shared" si="2"/>
        <v>10252</v>
      </c>
      <c r="G16" s="10">
        <f t="shared" si="2"/>
        <v>5071</v>
      </c>
      <c r="H16" s="26">
        <f t="shared" si="1"/>
        <v>0.44381623511417023</v>
      </c>
    </row>
    <row r="17" spans="1:8" s="5" customFormat="1" ht="14.1" customHeight="1">
      <c r="A17" s="8" t="s">
        <v>19</v>
      </c>
      <c r="B17" s="9">
        <f t="shared" ref="B17:B31" si="3">SUM(C17:G17)</f>
        <v>12851</v>
      </c>
      <c r="C17" s="9">
        <v>93</v>
      </c>
      <c r="D17" s="9">
        <v>5295</v>
      </c>
      <c r="E17" s="9">
        <v>4088</v>
      </c>
      <c r="F17" s="9">
        <v>1750</v>
      </c>
      <c r="G17" s="9">
        <v>1625</v>
      </c>
      <c r="H17" s="25">
        <f t="shared" si="1"/>
        <v>0.41926698311415456</v>
      </c>
    </row>
    <row r="18" spans="1:8" s="5" customFormat="1" ht="14.1" customHeight="1">
      <c r="A18" s="8" t="s">
        <v>20</v>
      </c>
      <c r="B18" s="9">
        <f t="shared" si="3"/>
        <v>2534</v>
      </c>
      <c r="C18" s="9">
        <v>12</v>
      </c>
      <c r="D18" s="9">
        <v>1174</v>
      </c>
      <c r="E18" s="9">
        <v>822</v>
      </c>
      <c r="F18" s="9">
        <v>280</v>
      </c>
      <c r="G18" s="9">
        <v>246</v>
      </c>
      <c r="H18" s="25">
        <f t="shared" si="1"/>
        <v>0.46803472770323601</v>
      </c>
    </row>
    <row r="19" spans="1:8" s="5" customFormat="1" ht="14.1" customHeight="1">
      <c r="A19" s="8" t="s">
        <v>21</v>
      </c>
      <c r="B19" s="9">
        <f t="shared" si="3"/>
        <v>35773</v>
      </c>
      <c r="C19" s="9">
        <v>381</v>
      </c>
      <c r="D19" s="9">
        <v>18797</v>
      </c>
      <c r="E19" s="9">
        <v>11415</v>
      </c>
      <c r="F19" s="9">
        <v>3157</v>
      </c>
      <c r="G19" s="9">
        <v>2023</v>
      </c>
      <c r="H19" s="25">
        <f t="shared" si="1"/>
        <v>0.53610264724792445</v>
      </c>
    </row>
    <row r="20" spans="1:8" s="5" customFormat="1" ht="14.1" customHeight="1">
      <c r="A20" s="8" t="s">
        <v>22</v>
      </c>
      <c r="B20" s="9">
        <f t="shared" si="3"/>
        <v>0</v>
      </c>
      <c r="C20" s="9" t="s">
        <v>57</v>
      </c>
      <c r="D20" s="9" t="s">
        <v>57</v>
      </c>
      <c r="E20" s="9" t="s">
        <v>57</v>
      </c>
      <c r="F20" s="9" t="s">
        <v>57</v>
      </c>
      <c r="G20" s="9" t="s">
        <v>57</v>
      </c>
      <c r="H20" s="25" t="str">
        <f t="shared" si="1"/>
        <v>-</v>
      </c>
    </row>
    <row r="21" spans="1:8" s="5" customFormat="1" ht="14.1" customHeight="1">
      <c r="A21" s="8" t="s">
        <v>23</v>
      </c>
      <c r="B21" s="9">
        <f t="shared" si="3"/>
        <v>1688</v>
      </c>
      <c r="C21" s="9">
        <v>6</v>
      </c>
      <c r="D21" s="9">
        <v>673</v>
      </c>
      <c r="E21" s="9">
        <v>535</v>
      </c>
      <c r="F21" s="9">
        <v>347</v>
      </c>
      <c r="G21" s="9">
        <v>127</v>
      </c>
      <c r="H21" s="25">
        <f t="shared" si="1"/>
        <v>0.4022511848341232</v>
      </c>
    </row>
    <row r="22" spans="1:8" s="5" customFormat="1" ht="14.1" customHeight="1">
      <c r="A22" s="8" t="s">
        <v>24</v>
      </c>
      <c r="B22" s="9">
        <f t="shared" si="3"/>
        <v>3842</v>
      </c>
      <c r="C22" s="9">
        <v>146</v>
      </c>
      <c r="D22" s="9">
        <v>2014</v>
      </c>
      <c r="E22" s="9">
        <v>1155</v>
      </c>
      <c r="F22" s="9">
        <v>331</v>
      </c>
      <c r="G22" s="9">
        <v>196</v>
      </c>
      <c r="H22" s="25">
        <f t="shared" si="1"/>
        <v>0.56220718375845913</v>
      </c>
    </row>
    <row r="23" spans="1:8" s="5" customFormat="1" ht="14.1" customHeight="1">
      <c r="A23" s="8" t="s">
        <v>25</v>
      </c>
      <c r="B23" s="9">
        <f t="shared" si="3"/>
        <v>4483</v>
      </c>
      <c r="C23" s="9">
        <v>98</v>
      </c>
      <c r="D23" s="9">
        <v>2520</v>
      </c>
      <c r="E23" s="9">
        <v>1306</v>
      </c>
      <c r="F23" s="9">
        <v>362</v>
      </c>
      <c r="G23" s="9">
        <v>197</v>
      </c>
      <c r="H23" s="25">
        <f t="shared" si="1"/>
        <v>0.58398393932634396</v>
      </c>
    </row>
    <row r="24" spans="1:8" s="5" customFormat="1" ht="14.1" customHeight="1">
      <c r="A24" s="8" t="s">
        <v>26</v>
      </c>
      <c r="B24" s="9">
        <f t="shared" si="3"/>
        <v>15313</v>
      </c>
      <c r="C24" s="9">
        <v>281</v>
      </c>
      <c r="D24" s="9">
        <v>7087</v>
      </c>
      <c r="E24" s="9">
        <v>4942</v>
      </c>
      <c r="F24" s="9">
        <v>2038</v>
      </c>
      <c r="G24" s="9">
        <v>965</v>
      </c>
      <c r="H24" s="25">
        <f t="shared" si="1"/>
        <v>0.48115979886371057</v>
      </c>
    </row>
    <row r="25" spans="1:8" s="5" customFormat="1" ht="14.1" customHeight="1">
      <c r="A25" s="8" t="s">
        <v>27</v>
      </c>
      <c r="B25" s="9">
        <f t="shared" si="3"/>
        <v>7305</v>
      </c>
      <c r="C25" s="9">
        <v>93</v>
      </c>
      <c r="D25" s="9">
        <v>3098</v>
      </c>
      <c r="E25" s="9">
        <v>2272</v>
      </c>
      <c r="F25" s="9">
        <v>1296</v>
      </c>
      <c r="G25" s="9">
        <v>546</v>
      </c>
      <c r="H25" s="25">
        <f t="shared" si="1"/>
        <v>0.43682409308692677</v>
      </c>
    </row>
    <row r="26" spans="1:8" s="5" customFormat="1" ht="14.1" customHeight="1">
      <c r="A26" s="8" t="s">
        <v>28</v>
      </c>
      <c r="B26" s="9">
        <f t="shared" si="3"/>
        <v>0</v>
      </c>
      <c r="C26" s="9" t="s">
        <v>57</v>
      </c>
      <c r="D26" s="9" t="s">
        <v>57</v>
      </c>
      <c r="E26" s="9" t="s">
        <v>57</v>
      </c>
      <c r="F26" s="9" t="s">
        <v>57</v>
      </c>
      <c r="G26" s="9" t="s">
        <v>57</v>
      </c>
      <c r="H26" s="25" t="str">
        <f t="shared" si="1"/>
        <v>-</v>
      </c>
    </row>
    <row r="27" spans="1:8" s="5" customFormat="1" ht="14.1" customHeight="1">
      <c r="A27" s="8" t="s">
        <v>29</v>
      </c>
      <c r="B27" s="9">
        <f t="shared" si="3"/>
        <v>0</v>
      </c>
      <c r="C27" s="9" t="s">
        <v>57</v>
      </c>
      <c r="D27" s="9" t="s">
        <v>57</v>
      </c>
      <c r="E27" s="9" t="s">
        <v>57</v>
      </c>
      <c r="F27" s="9" t="s">
        <v>57</v>
      </c>
      <c r="G27" s="9" t="s">
        <v>57</v>
      </c>
      <c r="H27" s="25" t="str">
        <f t="shared" si="1"/>
        <v>-</v>
      </c>
    </row>
    <row r="28" spans="1:8" s="5" customFormat="1" ht="14.1" customHeight="1">
      <c r="A28" s="8" t="s">
        <v>30</v>
      </c>
      <c r="B28" s="9">
        <f t="shared" si="3"/>
        <v>0</v>
      </c>
      <c r="C28" s="9" t="s">
        <v>57</v>
      </c>
      <c r="D28" s="9" t="s">
        <v>57</v>
      </c>
      <c r="E28" s="9" t="s">
        <v>57</v>
      </c>
      <c r="F28" s="9" t="s">
        <v>57</v>
      </c>
      <c r="G28" s="9" t="s">
        <v>57</v>
      </c>
      <c r="H28" s="25" t="str">
        <f t="shared" si="1"/>
        <v>-</v>
      </c>
    </row>
    <row r="29" spans="1:8" s="5" customFormat="1" ht="14.1" customHeight="1">
      <c r="A29" s="8" t="s">
        <v>31</v>
      </c>
      <c r="B29" s="9">
        <f t="shared" si="3"/>
        <v>5411</v>
      </c>
      <c r="C29" s="9">
        <v>68</v>
      </c>
      <c r="D29" s="9">
        <v>2797</v>
      </c>
      <c r="E29" s="9">
        <v>1739</v>
      </c>
      <c r="F29" s="9">
        <v>688</v>
      </c>
      <c r="G29" s="9">
        <v>119</v>
      </c>
      <c r="H29" s="25">
        <f t="shared" si="1"/>
        <v>0.52947699131399006</v>
      </c>
    </row>
    <row r="30" spans="1:8" s="5" customFormat="1" ht="14.1" customHeight="1">
      <c r="A30" s="8" t="s">
        <v>32</v>
      </c>
      <c r="B30" s="9">
        <f t="shared" si="3"/>
        <v>837</v>
      </c>
      <c r="C30" s="9">
        <v>20</v>
      </c>
      <c r="D30" s="9">
        <v>424</v>
      </c>
      <c r="E30" s="9">
        <v>251</v>
      </c>
      <c r="F30" s="9">
        <v>77</v>
      </c>
      <c r="G30" s="9">
        <v>65</v>
      </c>
      <c r="H30" s="25">
        <f t="shared" si="1"/>
        <v>0.53046594982078854</v>
      </c>
    </row>
    <row r="31" spans="1:8" s="5" customFormat="1" ht="14.1" customHeight="1">
      <c r="A31" s="8" t="s">
        <v>33</v>
      </c>
      <c r="B31" s="9">
        <f t="shared" si="3"/>
        <v>1019</v>
      </c>
      <c r="C31" s="9">
        <v>6</v>
      </c>
      <c r="D31" s="9">
        <v>547</v>
      </c>
      <c r="E31" s="9">
        <v>212</v>
      </c>
      <c r="F31" s="9">
        <v>73</v>
      </c>
      <c r="G31" s="9">
        <v>181</v>
      </c>
      <c r="H31" s="25">
        <f t="shared" si="1"/>
        <v>0.54268891069676151</v>
      </c>
    </row>
    <row r="32" spans="1:8" s="5" customFormat="1" ht="14.1" customHeight="1">
      <c r="A32" s="11" t="s">
        <v>53</v>
      </c>
      <c r="B32" s="12">
        <f>SUM(C32:G32)</f>
        <v>91056</v>
      </c>
      <c r="C32" s="12">
        <f>SUM(C17:C31)</f>
        <v>1204</v>
      </c>
      <c r="D32" s="12">
        <f t="shared" ref="D32:G32" si="4">SUM(D17:D31)</f>
        <v>44426</v>
      </c>
      <c r="E32" s="12">
        <f t="shared" si="4"/>
        <v>28737</v>
      </c>
      <c r="F32" s="12">
        <f t="shared" si="4"/>
        <v>10399</v>
      </c>
      <c r="G32" s="12">
        <f t="shared" si="4"/>
        <v>6290</v>
      </c>
      <c r="H32" s="27">
        <f t="shared" si="1"/>
        <v>0.50112018977332629</v>
      </c>
    </row>
    <row r="33" spans="1:8" s="5" customFormat="1" ht="15.95" customHeight="1">
      <c r="A33" s="29" t="s">
        <v>34</v>
      </c>
      <c r="B33" s="13">
        <f>SUM(C33:G33)</f>
        <v>164280</v>
      </c>
      <c r="C33" s="13">
        <f>SUM(C16,C32)</f>
        <v>2327</v>
      </c>
      <c r="D33" s="13">
        <f t="shared" ref="D33:G33" si="5">SUM(D16,D32)</f>
        <v>75801</v>
      </c>
      <c r="E33" s="13">
        <f t="shared" si="5"/>
        <v>54140</v>
      </c>
      <c r="F33" s="13">
        <f t="shared" si="5"/>
        <v>20651</v>
      </c>
      <c r="G33" s="13">
        <f t="shared" si="5"/>
        <v>11361</v>
      </c>
      <c r="H33" s="28">
        <f t="shared" si="1"/>
        <v>0.47557828098368637</v>
      </c>
    </row>
    <row r="34" spans="1:8" s="5" customFormat="1" ht="15.95" customHeight="1">
      <c r="A34" s="8" t="s">
        <v>54</v>
      </c>
      <c r="B34" s="9">
        <v>1326032</v>
      </c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35</v>
      </c>
      <c r="B35" s="16">
        <f>B33/B34</f>
        <v>0.12388841294931043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36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7"/>
  <sheetViews>
    <sheetView workbookViewId="0">
      <pane xSplit="1" ySplit="4" topLeftCell="B5" activePane="bottomRight" state="frozen"/>
      <selection activeCell="C6" sqref="C6"/>
      <selection pane="topRight" activeCell="C6" sqref="C6"/>
      <selection pane="bottomLeft" activeCell="C6" sqref="C6"/>
      <selection pane="bottomRight" activeCell="B5" sqref="B5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37</v>
      </c>
      <c r="B1" s="2" t="s">
        <v>56</v>
      </c>
      <c r="C1" s="1" t="s">
        <v>42</v>
      </c>
      <c r="D1" s="3" t="s">
        <v>1</v>
      </c>
    </row>
    <row r="2" spans="1:8" ht="13.5" customHeight="1"/>
    <row r="3" spans="1:8" s="5" customFormat="1" ht="15.95" customHeight="1">
      <c r="A3" s="31" t="s">
        <v>51</v>
      </c>
      <c r="B3" s="33" t="s">
        <v>2</v>
      </c>
      <c r="C3" s="35" t="s">
        <v>3</v>
      </c>
      <c r="D3" s="35"/>
      <c r="E3" s="35"/>
      <c r="F3" s="35"/>
      <c r="G3" s="35"/>
      <c r="H3" s="36" t="s">
        <v>4</v>
      </c>
    </row>
    <row r="4" spans="1:8" s="5" customFormat="1" ht="15.95" customHeight="1">
      <c r="A4" s="32"/>
      <c r="B4" s="34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37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10</v>
      </c>
      <c r="B6" s="9">
        <f>SUM(C6:G6)</f>
        <v>2369</v>
      </c>
      <c r="C6" s="9">
        <v>8</v>
      </c>
      <c r="D6" s="9">
        <v>705</v>
      </c>
      <c r="E6" s="9">
        <v>912</v>
      </c>
      <c r="F6" s="9">
        <v>568</v>
      </c>
      <c r="G6" s="9">
        <v>176</v>
      </c>
      <c r="H6" s="25">
        <f>IF(B6=0,"-",SUM(C6,D6)/B6)</f>
        <v>0.30097087378640774</v>
      </c>
    </row>
    <row r="7" spans="1:8" s="5" customFormat="1" ht="14.1" customHeight="1">
      <c r="A7" s="8" t="s">
        <v>38</v>
      </c>
      <c r="B7" s="9">
        <f t="shared" ref="B7:B15" si="0">SUM(C7:G7)</f>
        <v>4393</v>
      </c>
      <c r="C7" s="9">
        <v>17</v>
      </c>
      <c r="D7" s="9">
        <v>1582</v>
      </c>
      <c r="E7" s="9">
        <v>1448</v>
      </c>
      <c r="F7" s="9">
        <v>721</v>
      </c>
      <c r="G7" s="9">
        <v>625</v>
      </c>
      <c r="H7" s="25">
        <f t="shared" ref="H7:H33" si="1">IF(B7=0,"-",SUM(C7,D7)/B7)</f>
        <v>0.36398816298656955</v>
      </c>
    </row>
    <row r="8" spans="1:8" s="5" customFormat="1" ht="14.1" customHeight="1">
      <c r="A8" s="8" t="s">
        <v>11</v>
      </c>
      <c r="B8" s="9">
        <f t="shared" si="0"/>
        <v>17362</v>
      </c>
      <c r="C8" s="9">
        <v>190</v>
      </c>
      <c r="D8" s="9">
        <v>6830</v>
      </c>
      <c r="E8" s="9">
        <v>6382</v>
      </c>
      <c r="F8" s="9">
        <v>2509</v>
      </c>
      <c r="G8" s="9">
        <v>1451</v>
      </c>
      <c r="H8" s="25">
        <f t="shared" si="1"/>
        <v>0.40433129823753022</v>
      </c>
    </row>
    <row r="9" spans="1:8" s="5" customFormat="1" ht="14.1" customHeight="1">
      <c r="A9" s="8" t="s">
        <v>12</v>
      </c>
      <c r="B9" s="9">
        <f t="shared" si="0"/>
        <v>12241</v>
      </c>
      <c r="C9" s="9">
        <v>123</v>
      </c>
      <c r="D9" s="9">
        <v>6165</v>
      </c>
      <c r="E9" s="9">
        <v>4347</v>
      </c>
      <c r="F9" s="9">
        <v>1210</v>
      </c>
      <c r="G9" s="9">
        <v>396</v>
      </c>
      <c r="H9" s="25">
        <f t="shared" si="1"/>
        <v>0.51368352258802386</v>
      </c>
    </row>
    <row r="10" spans="1:8" s="5" customFormat="1" ht="14.1" customHeight="1">
      <c r="A10" s="8" t="s">
        <v>13</v>
      </c>
      <c r="B10" s="9">
        <f t="shared" si="0"/>
        <v>16783</v>
      </c>
      <c r="C10" s="9">
        <v>534</v>
      </c>
      <c r="D10" s="9">
        <v>8645</v>
      </c>
      <c r="E10" s="9">
        <v>5268</v>
      </c>
      <c r="F10" s="9">
        <v>1493</v>
      </c>
      <c r="G10" s="9">
        <v>843</v>
      </c>
      <c r="H10" s="25">
        <f t="shared" si="1"/>
        <v>0.54692248108204733</v>
      </c>
    </row>
    <row r="11" spans="1:8" s="5" customFormat="1" ht="14.1" customHeight="1">
      <c r="A11" s="8" t="s">
        <v>14</v>
      </c>
      <c r="B11" s="9">
        <f t="shared" si="0"/>
        <v>1567</v>
      </c>
      <c r="C11" s="9">
        <v>12</v>
      </c>
      <c r="D11" s="9">
        <v>737</v>
      </c>
      <c r="E11" s="9">
        <v>555</v>
      </c>
      <c r="F11" s="9">
        <v>224</v>
      </c>
      <c r="G11" s="9">
        <v>39</v>
      </c>
      <c r="H11" s="25">
        <f t="shared" si="1"/>
        <v>0.47798340778557752</v>
      </c>
    </row>
    <row r="12" spans="1:8" s="5" customFormat="1" ht="14.1" customHeight="1">
      <c r="A12" s="8" t="s">
        <v>15</v>
      </c>
      <c r="B12" s="9">
        <f t="shared" si="0"/>
        <v>2980</v>
      </c>
      <c r="C12" s="9" t="s">
        <v>57</v>
      </c>
      <c r="D12" s="9">
        <v>727</v>
      </c>
      <c r="E12" s="9">
        <v>867</v>
      </c>
      <c r="F12" s="9">
        <v>798</v>
      </c>
      <c r="G12" s="9">
        <v>588</v>
      </c>
      <c r="H12" s="25">
        <f t="shared" si="1"/>
        <v>0.24395973154362416</v>
      </c>
    </row>
    <row r="13" spans="1:8" s="5" customFormat="1" ht="14.1" customHeight="1">
      <c r="A13" s="8" t="s">
        <v>16</v>
      </c>
      <c r="B13" s="9">
        <f t="shared" si="0"/>
        <v>1057</v>
      </c>
      <c r="C13" s="9">
        <v>3</v>
      </c>
      <c r="D13" s="9">
        <v>263</v>
      </c>
      <c r="E13" s="9">
        <v>357</v>
      </c>
      <c r="F13" s="9">
        <v>356</v>
      </c>
      <c r="G13" s="9">
        <v>78</v>
      </c>
      <c r="H13" s="25">
        <f t="shared" si="1"/>
        <v>0.25165562913907286</v>
      </c>
    </row>
    <row r="14" spans="1:8" s="5" customFormat="1" ht="14.1" customHeight="1">
      <c r="A14" s="8" t="s">
        <v>17</v>
      </c>
      <c r="B14" s="9">
        <f t="shared" si="0"/>
        <v>4528</v>
      </c>
      <c r="C14" s="9">
        <v>53</v>
      </c>
      <c r="D14" s="9">
        <v>2136</v>
      </c>
      <c r="E14" s="9">
        <v>1425</v>
      </c>
      <c r="F14" s="9">
        <v>595</v>
      </c>
      <c r="G14" s="9">
        <v>319</v>
      </c>
      <c r="H14" s="25">
        <f t="shared" si="1"/>
        <v>0.48343639575971731</v>
      </c>
    </row>
    <row r="15" spans="1:8" s="5" customFormat="1" ht="14.1" customHeight="1">
      <c r="A15" s="8" t="s">
        <v>18</v>
      </c>
      <c r="B15" s="9">
        <f t="shared" si="0"/>
        <v>9384</v>
      </c>
      <c r="C15" s="9">
        <v>270</v>
      </c>
      <c r="D15" s="9">
        <v>4231</v>
      </c>
      <c r="E15" s="9">
        <v>3332</v>
      </c>
      <c r="F15" s="9">
        <v>1105</v>
      </c>
      <c r="G15" s="9">
        <v>446</v>
      </c>
      <c r="H15" s="25">
        <f t="shared" si="1"/>
        <v>0.47964620630861038</v>
      </c>
    </row>
    <row r="16" spans="1:8" s="5" customFormat="1" ht="14.1" customHeight="1">
      <c r="A16" s="23" t="s">
        <v>52</v>
      </c>
      <c r="B16" s="10">
        <f>SUM(C16:G16)</f>
        <v>72664</v>
      </c>
      <c r="C16" s="10">
        <f>SUM(C6:C15)</f>
        <v>1210</v>
      </c>
      <c r="D16" s="10">
        <f t="shared" ref="D16:G16" si="2">SUM(D6:D15)</f>
        <v>32021</v>
      </c>
      <c r="E16" s="10">
        <f t="shared" si="2"/>
        <v>24893</v>
      </c>
      <c r="F16" s="10">
        <f t="shared" si="2"/>
        <v>9579</v>
      </c>
      <c r="G16" s="10">
        <f t="shared" si="2"/>
        <v>4961</v>
      </c>
      <c r="H16" s="26">
        <f t="shared" si="1"/>
        <v>0.45732412198612793</v>
      </c>
    </row>
    <row r="17" spans="1:8" s="5" customFormat="1" ht="14.1" customHeight="1">
      <c r="A17" s="8" t="s">
        <v>19</v>
      </c>
      <c r="B17" s="9">
        <f t="shared" ref="B17:B31" si="3">SUM(C17:G17)</f>
        <v>12217</v>
      </c>
      <c r="C17" s="9">
        <v>107</v>
      </c>
      <c r="D17" s="9">
        <v>5325</v>
      </c>
      <c r="E17" s="9">
        <v>3494</v>
      </c>
      <c r="F17" s="9">
        <v>1527</v>
      </c>
      <c r="G17" s="9">
        <v>1764</v>
      </c>
      <c r="H17" s="25">
        <f t="shared" si="1"/>
        <v>0.44462634034542031</v>
      </c>
    </row>
    <row r="18" spans="1:8" s="5" customFormat="1" ht="14.1" customHeight="1">
      <c r="A18" s="8" t="s">
        <v>20</v>
      </c>
      <c r="B18" s="9">
        <f t="shared" si="3"/>
        <v>1919</v>
      </c>
      <c r="C18" s="9">
        <v>6</v>
      </c>
      <c r="D18" s="9">
        <v>731</v>
      </c>
      <c r="E18" s="9">
        <v>618</v>
      </c>
      <c r="F18" s="9">
        <v>244</v>
      </c>
      <c r="G18" s="9">
        <v>320</v>
      </c>
      <c r="H18" s="25">
        <f t="shared" si="1"/>
        <v>0.38405419489317355</v>
      </c>
    </row>
    <row r="19" spans="1:8" s="5" customFormat="1" ht="14.1" customHeight="1">
      <c r="A19" s="8" t="s">
        <v>21</v>
      </c>
      <c r="B19" s="9">
        <f t="shared" si="3"/>
        <v>35801</v>
      </c>
      <c r="C19" s="9">
        <v>334</v>
      </c>
      <c r="D19" s="9">
        <v>19287</v>
      </c>
      <c r="E19" s="9">
        <v>10965</v>
      </c>
      <c r="F19" s="9">
        <v>3210</v>
      </c>
      <c r="G19" s="9">
        <v>2005</v>
      </c>
      <c r="H19" s="25">
        <f t="shared" si="1"/>
        <v>0.54805731683472525</v>
      </c>
    </row>
    <row r="20" spans="1:8" s="5" customFormat="1" ht="14.1" customHeight="1">
      <c r="A20" s="8" t="s">
        <v>22</v>
      </c>
      <c r="B20" s="9">
        <f t="shared" si="3"/>
        <v>0</v>
      </c>
      <c r="C20" s="9" t="s">
        <v>57</v>
      </c>
      <c r="D20" s="9" t="s">
        <v>57</v>
      </c>
      <c r="E20" s="9" t="s">
        <v>57</v>
      </c>
      <c r="F20" s="9" t="s">
        <v>57</v>
      </c>
      <c r="G20" s="9" t="s">
        <v>57</v>
      </c>
      <c r="H20" s="25" t="str">
        <f t="shared" si="1"/>
        <v>-</v>
      </c>
    </row>
    <row r="21" spans="1:8" s="5" customFormat="1" ht="14.1" customHeight="1">
      <c r="A21" s="8" t="s">
        <v>23</v>
      </c>
      <c r="B21" s="9">
        <f t="shared" si="3"/>
        <v>1693</v>
      </c>
      <c r="C21" s="9">
        <v>8</v>
      </c>
      <c r="D21" s="9">
        <v>701</v>
      </c>
      <c r="E21" s="9">
        <v>546</v>
      </c>
      <c r="F21" s="9">
        <v>329</v>
      </c>
      <c r="G21" s="9">
        <v>109</v>
      </c>
      <c r="H21" s="25">
        <f t="shared" si="1"/>
        <v>0.41878322504430004</v>
      </c>
    </row>
    <row r="22" spans="1:8" s="5" customFormat="1" ht="14.1" customHeight="1">
      <c r="A22" s="8" t="s">
        <v>24</v>
      </c>
      <c r="B22" s="9">
        <f t="shared" si="3"/>
        <v>3782</v>
      </c>
      <c r="C22" s="9">
        <v>149</v>
      </c>
      <c r="D22" s="9">
        <v>2192</v>
      </c>
      <c r="E22" s="9">
        <v>1060</v>
      </c>
      <c r="F22" s="9">
        <v>228</v>
      </c>
      <c r="G22" s="9">
        <v>153</v>
      </c>
      <c r="H22" s="25">
        <f t="shared" si="1"/>
        <v>0.61898466419883658</v>
      </c>
    </row>
    <row r="23" spans="1:8" s="5" customFormat="1" ht="14.1" customHeight="1">
      <c r="A23" s="8" t="s">
        <v>25</v>
      </c>
      <c r="B23" s="9">
        <f t="shared" si="3"/>
        <v>4399</v>
      </c>
      <c r="C23" s="9">
        <v>70</v>
      </c>
      <c r="D23" s="9">
        <v>2481</v>
      </c>
      <c r="E23" s="9">
        <v>1214</v>
      </c>
      <c r="F23" s="9">
        <v>402</v>
      </c>
      <c r="G23" s="9">
        <v>232</v>
      </c>
      <c r="H23" s="25">
        <f t="shared" si="1"/>
        <v>0.57990452375539892</v>
      </c>
    </row>
    <row r="24" spans="1:8" s="5" customFormat="1" ht="14.1" customHeight="1">
      <c r="A24" s="8" t="s">
        <v>26</v>
      </c>
      <c r="B24" s="9">
        <f t="shared" si="3"/>
        <v>15721</v>
      </c>
      <c r="C24" s="9">
        <v>259</v>
      </c>
      <c r="D24" s="9">
        <v>7170</v>
      </c>
      <c r="E24" s="9">
        <v>5103</v>
      </c>
      <c r="F24" s="9">
        <v>2243</v>
      </c>
      <c r="G24" s="9">
        <v>946</v>
      </c>
      <c r="H24" s="25">
        <f t="shared" si="1"/>
        <v>0.47255263660072516</v>
      </c>
    </row>
    <row r="25" spans="1:8" s="5" customFormat="1" ht="14.1" customHeight="1">
      <c r="A25" s="8" t="s">
        <v>27</v>
      </c>
      <c r="B25" s="9">
        <f t="shared" si="3"/>
        <v>7689</v>
      </c>
      <c r="C25" s="9">
        <v>77</v>
      </c>
      <c r="D25" s="9">
        <v>3488</v>
      </c>
      <c r="E25" s="9">
        <v>2239</v>
      </c>
      <c r="F25" s="9">
        <v>1345</v>
      </c>
      <c r="G25" s="9">
        <v>540</v>
      </c>
      <c r="H25" s="25">
        <f t="shared" si="1"/>
        <v>0.46364936922876837</v>
      </c>
    </row>
    <row r="26" spans="1:8" s="5" customFormat="1" ht="14.1" customHeight="1">
      <c r="A26" s="8" t="s">
        <v>28</v>
      </c>
      <c r="B26" s="9">
        <f t="shared" si="3"/>
        <v>0</v>
      </c>
      <c r="C26" s="9" t="s">
        <v>57</v>
      </c>
      <c r="D26" s="9" t="s">
        <v>57</v>
      </c>
      <c r="E26" s="9" t="s">
        <v>57</v>
      </c>
      <c r="F26" s="9" t="s">
        <v>57</v>
      </c>
      <c r="G26" s="9" t="s">
        <v>57</v>
      </c>
      <c r="H26" s="25" t="str">
        <f t="shared" si="1"/>
        <v>-</v>
      </c>
    </row>
    <row r="27" spans="1:8" s="5" customFormat="1" ht="14.1" customHeight="1">
      <c r="A27" s="8" t="s">
        <v>29</v>
      </c>
      <c r="B27" s="9">
        <f t="shared" si="3"/>
        <v>0</v>
      </c>
      <c r="C27" s="9" t="s">
        <v>57</v>
      </c>
      <c r="D27" s="9" t="s">
        <v>57</v>
      </c>
      <c r="E27" s="9" t="s">
        <v>57</v>
      </c>
      <c r="F27" s="9" t="s">
        <v>57</v>
      </c>
      <c r="G27" s="9" t="s">
        <v>57</v>
      </c>
      <c r="H27" s="25" t="str">
        <f t="shared" si="1"/>
        <v>-</v>
      </c>
    </row>
    <row r="28" spans="1:8" s="5" customFormat="1" ht="14.1" customHeight="1">
      <c r="A28" s="8" t="s">
        <v>30</v>
      </c>
      <c r="B28" s="9">
        <f t="shared" si="3"/>
        <v>0</v>
      </c>
      <c r="C28" s="9" t="s">
        <v>57</v>
      </c>
      <c r="D28" s="9" t="s">
        <v>57</v>
      </c>
      <c r="E28" s="9" t="s">
        <v>57</v>
      </c>
      <c r="F28" s="9" t="s">
        <v>57</v>
      </c>
      <c r="G28" s="9" t="s">
        <v>57</v>
      </c>
      <c r="H28" s="25" t="str">
        <f t="shared" si="1"/>
        <v>-</v>
      </c>
    </row>
    <row r="29" spans="1:8" s="5" customFormat="1" ht="14.1" customHeight="1">
      <c r="A29" s="8" t="s">
        <v>31</v>
      </c>
      <c r="B29" s="9">
        <f t="shared" si="3"/>
        <v>5539</v>
      </c>
      <c r="C29" s="9">
        <v>63</v>
      </c>
      <c r="D29" s="9">
        <v>2458</v>
      </c>
      <c r="E29" s="9">
        <v>2024</v>
      </c>
      <c r="F29" s="9">
        <v>889</v>
      </c>
      <c r="G29" s="9">
        <v>105</v>
      </c>
      <c r="H29" s="25">
        <f t="shared" si="1"/>
        <v>0.45513630619245349</v>
      </c>
    </row>
    <row r="30" spans="1:8" s="5" customFormat="1" ht="14.1" customHeight="1">
      <c r="A30" s="8" t="s">
        <v>32</v>
      </c>
      <c r="B30" s="9">
        <f t="shared" si="3"/>
        <v>724</v>
      </c>
      <c r="C30" s="9">
        <v>7</v>
      </c>
      <c r="D30" s="9">
        <v>310</v>
      </c>
      <c r="E30" s="9">
        <v>243</v>
      </c>
      <c r="F30" s="9">
        <v>58</v>
      </c>
      <c r="G30" s="9">
        <v>106</v>
      </c>
      <c r="H30" s="25">
        <f t="shared" si="1"/>
        <v>0.43784530386740333</v>
      </c>
    </row>
    <row r="31" spans="1:8" s="5" customFormat="1" ht="14.1" customHeight="1">
      <c r="A31" s="8" t="s">
        <v>33</v>
      </c>
      <c r="B31" s="9">
        <f t="shared" si="3"/>
        <v>1101</v>
      </c>
      <c r="C31" s="9">
        <v>7</v>
      </c>
      <c r="D31" s="9">
        <v>558</v>
      </c>
      <c r="E31" s="9">
        <v>268</v>
      </c>
      <c r="F31" s="9">
        <v>97</v>
      </c>
      <c r="G31" s="9">
        <v>171</v>
      </c>
      <c r="H31" s="25">
        <f t="shared" si="1"/>
        <v>0.51316984559491374</v>
      </c>
    </row>
    <row r="32" spans="1:8" s="5" customFormat="1" ht="14.1" customHeight="1">
      <c r="A32" s="11" t="s">
        <v>53</v>
      </c>
      <c r="B32" s="12">
        <f>SUM(C32:G32)</f>
        <v>90585</v>
      </c>
      <c r="C32" s="12">
        <f>SUM(C17:C31)</f>
        <v>1087</v>
      </c>
      <c r="D32" s="12">
        <f t="shared" ref="D32:G32" si="4">SUM(D17:D31)</f>
        <v>44701</v>
      </c>
      <c r="E32" s="12">
        <f t="shared" si="4"/>
        <v>27774</v>
      </c>
      <c r="F32" s="12">
        <f t="shared" si="4"/>
        <v>10572</v>
      </c>
      <c r="G32" s="12">
        <f t="shared" si="4"/>
        <v>6451</v>
      </c>
      <c r="H32" s="27">
        <f t="shared" si="1"/>
        <v>0.50547000055196778</v>
      </c>
    </row>
    <row r="33" spans="1:8" s="5" customFormat="1" ht="15.95" customHeight="1">
      <c r="A33" s="29" t="s">
        <v>34</v>
      </c>
      <c r="B33" s="13">
        <f>SUM(C33:G33)</f>
        <v>163249</v>
      </c>
      <c r="C33" s="13">
        <f>SUM(C16,C32)</f>
        <v>2297</v>
      </c>
      <c r="D33" s="13">
        <f t="shared" ref="D33:G33" si="5">SUM(D16,D32)</f>
        <v>76722</v>
      </c>
      <c r="E33" s="13">
        <f t="shared" si="5"/>
        <v>52667</v>
      </c>
      <c r="F33" s="13">
        <f t="shared" si="5"/>
        <v>20151</v>
      </c>
      <c r="G33" s="13">
        <f t="shared" si="5"/>
        <v>11412</v>
      </c>
      <c r="H33" s="28">
        <f t="shared" si="1"/>
        <v>0.48403971846688187</v>
      </c>
    </row>
    <row r="34" spans="1:8" s="5" customFormat="1" ht="15.95" customHeight="1">
      <c r="A34" s="8" t="s">
        <v>54</v>
      </c>
      <c r="B34" s="9">
        <v>1366039</v>
      </c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35</v>
      </c>
      <c r="B35" s="16">
        <f>B33/B34</f>
        <v>0.11950537283342569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36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7"/>
  <sheetViews>
    <sheetView workbookViewId="0">
      <pane xSplit="1" ySplit="4" topLeftCell="B5" activePane="bottomRight" state="frozen"/>
      <selection activeCell="C6" sqref="C6"/>
      <selection pane="topRight" activeCell="C6" sqref="C6"/>
      <selection pane="bottomLeft" activeCell="C6" sqref="C6"/>
      <selection pane="bottomRight" activeCell="B5" sqref="B5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37</v>
      </c>
      <c r="B1" s="2" t="s">
        <v>56</v>
      </c>
      <c r="C1" s="1" t="s">
        <v>43</v>
      </c>
      <c r="D1" s="3" t="s">
        <v>1</v>
      </c>
    </row>
    <row r="2" spans="1:8" ht="13.5" customHeight="1"/>
    <row r="3" spans="1:8" s="5" customFormat="1" ht="15.95" customHeight="1">
      <c r="A3" s="31" t="s">
        <v>51</v>
      </c>
      <c r="B3" s="33" t="s">
        <v>2</v>
      </c>
      <c r="C3" s="35" t="s">
        <v>3</v>
      </c>
      <c r="D3" s="35"/>
      <c r="E3" s="35"/>
      <c r="F3" s="35"/>
      <c r="G3" s="35"/>
      <c r="H3" s="36" t="s">
        <v>4</v>
      </c>
    </row>
    <row r="4" spans="1:8" s="5" customFormat="1" ht="15.95" customHeight="1">
      <c r="A4" s="32"/>
      <c r="B4" s="34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37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10</v>
      </c>
      <c r="B6" s="9">
        <f>SUM(C6:G6)</f>
        <v>2143</v>
      </c>
      <c r="C6" s="30">
        <v>20</v>
      </c>
      <c r="D6" s="30">
        <v>748</v>
      </c>
      <c r="E6" s="9">
        <v>770</v>
      </c>
      <c r="F6" s="9">
        <v>473</v>
      </c>
      <c r="G6" s="9">
        <v>132</v>
      </c>
      <c r="H6" s="25">
        <f>IF(B6=0,"-",SUM(C6,D6)/B6)</f>
        <v>0.35837610825944938</v>
      </c>
    </row>
    <row r="7" spans="1:8" s="5" customFormat="1" ht="14.1" customHeight="1">
      <c r="A7" s="8" t="s">
        <v>38</v>
      </c>
      <c r="B7" s="9">
        <f t="shared" ref="B7:B15" si="0">SUM(C7:G7)</f>
        <v>3719</v>
      </c>
      <c r="C7" s="30">
        <v>25</v>
      </c>
      <c r="D7" s="30">
        <v>1281</v>
      </c>
      <c r="E7" s="9">
        <v>1209</v>
      </c>
      <c r="F7" s="9">
        <v>550</v>
      </c>
      <c r="G7" s="9">
        <v>654</v>
      </c>
      <c r="H7" s="25">
        <f t="shared" ref="H7:H33" si="1">IF(B7=0,"-",SUM(C7,D7)/B7)</f>
        <v>0.35116966926593168</v>
      </c>
    </row>
    <row r="8" spans="1:8" s="5" customFormat="1" ht="14.1" customHeight="1">
      <c r="A8" s="8" t="s">
        <v>11</v>
      </c>
      <c r="B8" s="9">
        <f t="shared" si="0"/>
        <v>15865</v>
      </c>
      <c r="C8" s="30">
        <v>163</v>
      </c>
      <c r="D8" s="30">
        <v>6321</v>
      </c>
      <c r="E8" s="9">
        <v>5745</v>
      </c>
      <c r="F8" s="9">
        <v>2188</v>
      </c>
      <c r="G8" s="9">
        <v>1448</v>
      </c>
      <c r="H8" s="25">
        <f t="shared" si="1"/>
        <v>0.4086983926883076</v>
      </c>
    </row>
    <row r="9" spans="1:8" s="5" customFormat="1" ht="14.1" customHeight="1">
      <c r="A9" s="8" t="s">
        <v>12</v>
      </c>
      <c r="B9" s="9">
        <f t="shared" si="0"/>
        <v>13574</v>
      </c>
      <c r="C9" s="30">
        <v>148</v>
      </c>
      <c r="D9" s="30">
        <v>6909</v>
      </c>
      <c r="E9" s="9">
        <v>4773</v>
      </c>
      <c r="F9" s="9">
        <v>1289</v>
      </c>
      <c r="G9" s="9">
        <v>455</v>
      </c>
      <c r="H9" s="25">
        <f t="shared" si="1"/>
        <v>0.51989096802711066</v>
      </c>
    </row>
    <row r="10" spans="1:8" s="5" customFormat="1" ht="14.1" customHeight="1">
      <c r="A10" s="8" t="s">
        <v>13</v>
      </c>
      <c r="B10" s="9">
        <f t="shared" si="0"/>
        <v>15133</v>
      </c>
      <c r="C10" s="30">
        <v>478</v>
      </c>
      <c r="D10" s="30">
        <v>8072</v>
      </c>
      <c r="E10" s="9">
        <v>4382</v>
      </c>
      <c r="F10" s="9">
        <v>1405</v>
      </c>
      <c r="G10" s="9">
        <v>796</v>
      </c>
      <c r="H10" s="25">
        <f t="shared" si="1"/>
        <v>0.56499041829115182</v>
      </c>
    </row>
    <row r="11" spans="1:8" s="5" customFormat="1" ht="14.1" customHeight="1">
      <c r="A11" s="8" t="s">
        <v>14</v>
      </c>
      <c r="B11" s="9">
        <f t="shared" si="0"/>
        <v>1630</v>
      </c>
      <c r="C11" s="30">
        <v>9</v>
      </c>
      <c r="D11" s="30">
        <v>605</v>
      </c>
      <c r="E11" s="9">
        <v>679</v>
      </c>
      <c r="F11" s="9">
        <v>295</v>
      </c>
      <c r="G11" s="9">
        <v>42</v>
      </c>
      <c r="H11" s="25">
        <f t="shared" si="1"/>
        <v>0.37668711656441717</v>
      </c>
    </row>
    <row r="12" spans="1:8" s="5" customFormat="1" ht="14.1" customHeight="1">
      <c r="A12" s="8" t="s">
        <v>15</v>
      </c>
      <c r="B12" s="9">
        <f t="shared" si="0"/>
        <v>2699</v>
      </c>
      <c r="C12" s="30">
        <v>1</v>
      </c>
      <c r="D12" s="30">
        <v>412</v>
      </c>
      <c r="E12" s="9">
        <v>860</v>
      </c>
      <c r="F12" s="9">
        <v>750</v>
      </c>
      <c r="G12" s="9">
        <v>676</v>
      </c>
      <c r="H12" s="25">
        <f t="shared" si="1"/>
        <v>0.15301963690255652</v>
      </c>
    </row>
    <row r="13" spans="1:8" s="5" customFormat="1" ht="14.1" customHeight="1">
      <c r="A13" s="8" t="s">
        <v>16</v>
      </c>
      <c r="B13" s="9">
        <f t="shared" si="0"/>
        <v>1316</v>
      </c>
      <c r="C13" s="30">
        <v>5</v>
      </c>
      <c r="D13" s="30">
        <v>486</v>
      </c>
      <c r="E13" s="9">
        <v>451</v>
      </c>
      <c r="F13" s="9">
        <v>320</v>
      </c>
      <c r="G13" s="9">
        <v>54</v>
      </c>
      <c r="H13" s="25">
        <f t="shared" si="1"/>
        <v>0.37310030395136778</v>
      </c>
    </row>
    <row r="14" spans="1:8" s="5" customFormat="1" ht="14.1" customHeight="1">
      <c r="A14" s="8" t="s">
        <v>17</v>
      </c>
      <c r="B14" s="9">
        <f t="shared" si="0"/>
        <v>4135</v>
      </c>
      <c r="C14" s="30">
        <v>44</v>
      </c>
      <c r="D14" s="30">
        <v>1927</v>
      </c>
      <c r="E14" s="9">
        <v>1325</v>
      </c>
      <c r="F14" s="9">
        <v>529</v>
      </c>
      <c r="G14" s="9">
        <v>310</v>
      </c>
      <c r="H14" s="25">
        <f t="shared" si="1"/>
        <v>0.47666263603385733</v>
      </c>
    </row>
    <row r="15" spans="1:8" s="5" customFormat="1" ht="14.1" customHeight="1">
      <c r="A15" s="8" t="s">
        <v>18</v>
      </c>
      <c r="B15" s="9">
        <f t="shared" si="0"/>
        <v>9315</v>
      </c>
      <c r="C15" s="30">
        <v>233</v>
      </c>
      <c r="D15" s="30">
        <v>4158</v>
      </c>
      <c r="E15" s="9">
        <v>3345</v>
      </c>
      <c r="F15" s="9">
        <v>1066</v>
      </c>
      <c r="G15" s="9">
        <v>513</v>
      </c>
      <c r="H15" s="25">
        <f t="shared" si="1"/>
        <v>0.47139023081052067</v>
      </c>
    </row>
    <row r="16" spans="1:8" s="5" customFormat="1" ht="14.1" customHeight="1">
      <c r="A16" s="23" t="s">
        <v>52</v>
      </c>
      <c r="B16" s="10">
        <f>SUM(C16:G16)</f>
        <v>69529</v>
      </c>
      <c r="C16" s="10">
        <f>SUM(C6:C15)</f>
        <v>1126</v>
      </c>
      <c r="D16" s="10">
        <f t="shared" ref="D16:G16" si="2">SUM(D6:D15)</f>
        <v>30919</v>
      </c>
      <c r="E16" s="10">
        <f t="shared" si="2"/>
        <v>23539</v>
      </c>
      <c r="F16" s="10">
        <f t="shared" si="2"/>
        <v>8865</v>
      </c>
      <c r="G16" s="10">
        <f t="shared" si="2"/>
        <v>5080</v>
      </c>
      <c r="H16" s="26">
        <f t="shared" si="1"/>
        <v>0.4608868242028506</v>
      </c>
    </row>
    <row r="17" spans="1:8" s="5" customFormat="1" ht="14.1" customHeight="1">
      <c r="A17" s="8" t="s">
        <v>19</v>
      </c>
      <c r="B17" s="9">
        <f t="shared" ref="B17:B31" si="3">SUM(C17:G17)</f>
        <v>11122</v>
      </c>
      <c r="C17" s="9">
        <v>127</v>
      </c>
      <c r="D17" s="9">
        <v>4103</v>
      </c>
      <c r="E17" s="9">
        <v>3422</v>
      </c>
      <c r="F17" s="9">
        <v>1683</v>
      </c>
      <c r="G17" s="9">
        <v>1787</v>
      </c>
      <c r="H17" s="25">
        <f t="shared" si="1"/>
        <v>0.38032727926631898</v>
      </c>
    </row>
    <row r="18" spans="1:8" s="5" customFormat="1" ht="14.1" customHeight="1">
      <c r="A18" s="8" t="s">
        <v>20</v>
      </c>
      <c r="B18" s="9">
        <f t="shared" si="3"/>
        <v>1452</v>
      </c>
      <c r="C18" s="9">
        <v>4</v>
      </c>
      <c r="D18" s="9">
        <v>408</v>
      </c>
      <c r="E18" s="9">
        <v>502</v>
      </c>
      <c r="F18" s="9">
        <v>213</v>
      </c>
      <c r="G18" s="9">
        <v>325</v>
      </c>
      <c r="H18" s="25">
        <f t="shared" si="1"/>
        <v>0.28374655647382918</v>
      </c>
    </row>
    <row r="19" spans="1:8" s="5" customFormat="1" ht="14.1" customHeight="1">
      <c r="A19" s="8" t="s">
        <v>21</v>
      </c>
      <c r="B19" s="9">
        <f t="shared" si="3"/>
        <v>35459</v>
      </c>
      <c r="C19" s="9">
        <v>478</v>
      </c>
      <c r="D19" s="9">
        <v>18957</v>
      </c>
      <c r="E19" s="9">
        <v>10368</v>
      </c>
      <c r="F19" s="9">
        <v>3430</v>
      </c>
      <c r="G19" s="9">
        <v>2226</v>
      </c>
      <c r="H19" s="25">
        <f t="shared" si="1"/>
        <v>0.548097803096534</v>
      </c>
    </row>
    <row r="20" spans="1:8" s="5" customFormat="1" ht="14.1" customHeight="1">
      <c r="A20" s="8" t="s">
        <v>22</v>
      </c>
      <c r="B20" s="9">
        <f t="shared" si="3"/>
        <v>0</v>
      </c>
      <c r="C20" s="9" t="s">
        <v>57</v>
      </c>
      <c r="D20" s="9" t="s">
        <v>57</v>
      </c>
      <c r="E20" s="9" t="s">
        <v>57</v>
      </c>
      <c r="F20" s="9" t="s">
        <v>57</v>
      </c>
      <c r="G20" s="9" t="s">
        <v>57</v>
      </c>
      <c r="H20" s="25" t="str">
        <f t="shared" si="1"/>
        <v>-</v>
      </c>
    </row>
    <row r="21" spans="1:8" s="5" customFormat="1" ht="14.1" customHeight="1">
      <c r="A21" s="8" t="s">
        <v>23</v>
      </c>
      <c r="B21" s="9">
        <f t="shared" si="3"/>
        <v>1625</v>
      </c>
      <c r="C21" s="9">
        <v>12</v>
      </c>
      <c r="D21" s="9">
        <v>660</v>
      </c>
      <c r="E21" s="9">
        <v>475</v>
      </c>
      <c r="F21" s="9">
        <v>339</v>
      </c>
      <c r="G21" s="9">
        <v>139</v>
      </c>
      <c r="H21" s="25">
        <f t="shared" si="1"/>
        <v>0.41353846153846152</v>
      </c>
    </row>
    <row r="22" spans="1:8" s="5" customFormat="1" ht="14.1" customHeight="1">
      <c r="A22" s="8" t="s">
        <v>24</v>
      </c>
      <c r="B22" s="9">
        <f t="shared" si="3"/>
        <v>3891</v>
      </c>
      <c r="C22" s="9">
        <v>112</v>
      </c>
      <c r="D22" s="9">
        <v>2126</v>
      </c>
      <c r="E22" s="9">
        <v>1181</v>
      </c>
      <c r="F22" s="9">
        <v>317</v>
      </c>
      <c r="G22" s="9">
        <v>155</v>
      </c>
      <c r="H22" s="25">
        <f t="shared" si="1"/>
        <v>0.57517347725520429</v>
      </c>
    </row>
    <row r="23" spans="1:8" s="5" customFormat="1" ht="14.1" customHeight="1">
      <c r="A23" s="8" t="s">
        <v>25</v>
      </c>
      <c r="B23" s="9">
        <f t="shared" si="3"/>
        <v>4437</v>
      </c>
      <c r="C23" s="9">
        <v>92</v>
      </c>
      <c r="D23" s="9">
        <v>2383</v>
      </c>
      <c r="E23" s="9">
        <v>1315</v>
      </c>
      <c r="F23" s="9">
        <v>392</v>
      </c>
      <c r="G23" s="9">
        <v>255</v>
      </c>
      <c r="H23" s="25">
        <f t="shared" si="1"/>
        <v>0.55780933062880322</v>
      </c>
    </row>
    <row r="24" spans="1:8" s="5" customFormat="1" ht="14.1" customHeight="1">
      <c r="A24" s="8" t="s">
        <v>26</v>
      </c>
      <c r="B24" s="9">
        <f t="shared" si="3"/>
        <v>15964</v>
      </c>
      <c r="C24" s="9">
        <v>266</v>
      </c>
      <c r="D24" s="9">
        <v>7484</v>
      </c>
      <c r="E24" s="9">
        <v>5052</v>
      </c>
      <c r="F24" s="9">
        <v>2178</v>
      </c>
      <c r="G24" s="9">
        <v>984</v>
      </c>
      <c r="H24" s="25">
        <f t="shared" si="1"/>
        <v>0.48546730142821348</v>
      </c>
    </row>
    <row r="25" spans="1:8" s="5" customFormat="1" ht="14.1" customHeight="1">
      <c r="A25" s="8" t="s">
        <v>27</v>
      </c>
      <c r="B25" s="9">
        <f t="shared" si="3"/>
        <v>7843</v>
      </c>
      <c r="C25" s="9">
        <v>75</v>
      </c>
      <c r="D25" s="9">
        <v>3164</v>
      </c>
      <c r="E25" s="9">
        <v>2694</v>
      </c>
      <c r="F25" s="9">
        <v>1423</v>
      </c>
      <c r="G25" s="9">
        <v>487</v>
      </c>
      <c r="H25" s="25">
        <f t="shared" si="1"/>
        <v>0.41297972714522502</v>
      </c>
    </row>
    <row r="26" spans="1:8" s="5" customFormat="1" ht="14.1" customHeight="1">
      <c r="A26" s="8" t="s">
        <v>28</v>
      </c>
      <c r="B26" s="9">
        <f t="shared" si="3"/>
        <v>0</v>
      </c>
      <c r="C26" s="9" t="s">
        <v>57</v>
      </c>
      <c r="D26" s="9" t="s">
        <v>57</v>
      </c>
      <c r="E26" s="9" t="s">
        <v>57</v>
      </c>
      <c r="F26" s="9" t="s">
        <v>57</v>
      </c>
      <c r="G26" s="9" t="s">
        <v>57</v>
      </c>
      <c r="H26" s="25" t="str">
        <f t="shared" si="1"/>
        <v>-</v>
      </c>
    </row>
    <row r="27" spans="1:8" s="5" customFormat="1" ht="14.1" customHeight="1">
      <c r="A27" s="8" t="s">
        <v>29</v>
      </c>
      <c r="B27" s="9">
        <f t="shared" si="3"/>
        <v>0</v>
      </c>
      <c r="C27" s="9" t="s">
        <v>57</v>
      </c>
      <c r="D27" s="9" t="s">
        <v>57</v>
      </c>
      <c r="E27" s="9" t="s">
        <v>57</v>
      </c>
      <c r="F27" s="9" t="s">
        <v>57</v>
      </c>
      <c r="G27" s="9" t="s">
        <v>57</v>
      </c>
      <c r="H27" s="25" t="str">
        <f t="shared" si="1"/>
        <v>-</v>
      </c>
    </row>
    <row r="28" spans="1:8" s="5" customFormat="1" ht="14.1" customHeight="1">
      <c r="A28" s="8" t="s">
        <v>30</v>
      </c>
      <c r="B28" s="9">
        <f t="shared" si="3"/>
        <v>0</v>
      </c>
      <c r="C28" s="9" t="s">
        <v>57</v>
      </c>
      <c r="D28" s="9" t="s">
        <v>57</v>
      </c>
      <c r="E28" s="9" t="s">
        <v>57</v>
      </c>
      <c r="F28" s="9" t="s">
        <v>57</v>
      </c>
      <c r="G28" s="9" t="s">
        <v>57</v>
      </c>
      <c r="H28" s="25" t="str">
        <f t="shared" si="1"/>
        <v>-</v>
      </c>
    </row>
    <row r="29" spans="1:8" s="5" customFormat="1" ht="14.1" customHeight="1">
      <c r="A29" s="8" t="s">
        <v>31</v>
      </c>
      <c r="B29" s="9">
        <f t="shared" si="3"/>
        <v>5634</v>
      </c>
      <c r="C29" s="9">
        <v>69</v>
      </c>
      <c r="D29" s="9">
        <v>2831</v>
      </c>
      <c r="E29" s="9">
        <v>1868</v>
      </c>
      <c r="F29" s="9">
        <v>743</v>
      </c>
      <c r="G29" s="9">
        <v>123</v>
      </c>
      <c r="H29" s="25">
        <f t="shared" si="1"/>
        <v>0.51473198438054668</v>
      </c>
    </row>
    <row r="30" spans="1:8" s="5" customFormat="1" ht="14.1" customHeight="1">
      <c r="A30" s="8" t="s">
        <v>32</v>
      </c>
      <c r="B30" s="9">
        <f t="shared" si="3"/>
        <v>781</v>
      </c>
      <c r="C30" s="9">
        <v>14</v>
      </c>
      <c r="D30" s="9">
        <v>288</v>
      </c>
      <c r="E30" s="9">
        <v>284</v>
      </c>
      <c r="F30" s="9">
        <v>97</v>
      </c>
      <c r="G30" s="9">
        <v>98</v>
      </c>
      <c r="H30" s="25">
        <f t="shared" si="1"/>
        <v>0.38668373879641488</v>
      </c>
    </row>
    <row r="31" spans="1:8" s="5" customFormat="1" ht="14.1" customHeight="1">
      <c r="A31" s="8" t="s">
        <v>33</v>
      </c>
      <c r="B31" s="9">
        <f t="shared" si="3"/>
        <v>1108</v>
      </c>
      <c r="C31" s="9">
        <v>3</v>
      </c>
      <c r="D31" s="9">
        <v>596</v>
      </c>
      <c r="E31" s="9">
        <v>224</v>
      </c>
      <c r="F31" s="9">
        <v>54</v>
      </c>
      <c r="G31" s="9">
        <v>231</v>
      </c>
      <c r="H31" s="25">
        <f t="shared" si="1"/>
        <v>0.54061371841155237</v>
      </c>
    </row>
    <row r="32" spans="1:8" s="5" customFormat="1" ht="14.1" customHeight="1">
      <c r="A32" s="11" t="s">
        <v>53</v>
      </c>
      <c r="B32" s="12">
        <f>SUM(C32:G32)</f>
        <v>89316</v>
      </c>
      <c r="C32" s="12">
        <f>SUM(C17:C31)</f>
        <v>1252</v>
      </c>
      <c r="D32" s="12">
        <f t="shared" ref="D32:G32" si="4">SUM(D17:D31)</f>
        <v>43000</v>
      </c>
      <c r="E32" s="12">
        <f t="shared" si="4"/>
        <v>27385</v>
      </c>
      <c r="F32" s="12">
        <f t="shared" si="4"/>
        <v>10869</v>
      </c>
      <c r="G32" s="12">
        <f t="shared" si="4"/>
        <v>6810</v>
      </c>
      <c r="H32" s="27">
        <f t="shared" si="1"/>
        <v>0.49545434188723186</v>
      </c>
    </row>
    <row r="33" spans="1:8" s="5" customFormat="1" ht="15.95" customHeight="1">
      <c r="A33" s="29" t="s">
        <v>34</v>
      </c>
      <c r="B33" s="13">
        <f>SUM(C33:G33)</f>
        <v>158845</v>
      </c>
      <c r="C33" s="13">
        <f>SUM(C16,C32)</f>
        <v>2378</v>
      </c>
      <c r="D33" s="13">
        <f t="shared" ref="D33:G33" si="5">SUM(D16,D32)</f>
        <v>73919</v>
      </c>
      <c r="E33" s="13">
        <f t="shared" si="5"/>
        <v>50924</v>
      </c>
      <c r="F33" s="13">
        <f t="shared" si="5"/>
        <v>19734</v>
      </c>
      <c r="G33" s="13">
        <f t="shared" si="5"/>
        <v>11890</v>
      </c>
      <c r="H33" s="28">
        <f t="shared" si="1"/>
        <v>0.48032358588561175</v>
      </c>
    </row>
    <row r="34" spans="1:8" s="5" customFormat="1" ht="15.95" customHeight="1">
      <c r="A34" s="8" t="s">
        <v>54</v>
      </c>
      <c r="B34" s="9">
        <v>1327179</v>
      </c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35</v>
      </c>
      <c r="B35" s="16">
        <f>B33/B34</f>
        <v>0.11968619153859426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36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7"/>
  <sheetViews>
    <sheetView workbookViewId="0">
      <pane xSplit="1" ySplit="4" topLeftCell="B5" activePane="bottomRight" state="frozen"/>
      <selection activeCell="C6" sqref="C6"/>
      <selection pane="topRight" activeCell="C6" sqref="C6"/>
      <selection pane="bottomLeft" activeCell="C6" sqref="C6"/>
      <selection pane="bottomRight" activeCell="B5" sqref="B5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37</v>
      </c>
      <c r="B1" s="2" t="s">
        <v>56</v>
      </c>
      <c r="C1" s="1" t="s">
        <v>44</v>
      </c>
      <c r="D1" s="3" t="s">
        <v>1</v>
      </c>
    </row>
    <row r="2" spans="1:8" ht="13.5" customHeight="1"/>
    <row r="3" spans="1:8" s="5" customFormat="1" ht="15.95" customHeight="1">
      <c r="A3" s="31" t="s">
        <v>51</v>
      </c>
      <c r="B3" s="33" t="s">
        <v>2</v>
      </c>
      <c r="C3" s="35" t="s">
        <v>3</v>
      </c>
      <c r="D3" s="35"/>
      <c r="E3" s="35"/>
      <c r="F3" s="35"/>
      <c r="G3" s="35"/>
      <c r="H3" s="36" t="s">
        <v>4</v>
      </c>
    </row>
    <row r="4" spans="1:8" s="5" customFormat="1" ht="15.95" customHeight="1">
      <c r="A4" s="32"/>
      <c r="B4" s="34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37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10</v>
      </c>
      <c r="B6" s="9">
        <f>SUM(C6:G6)</f>
        <v>1622</v>
      </c>
      <c r="C6" s="9">
        <v>13</v>
      </c>
      <c r="D6" s="9">
        <v>642</v>
      </c>
      <c r="E6" s="9">
        <v>614</v>
      </c>
      <c r="F6" s="9">
        <v>274</v>
      </c>
      <c r="G6" s="9">
        <v>79</v>
      </c>
      <c r="H6" s="25">
        <f>IF(B6=0,"-",SUM(C6,D6)/B6)</f>
        <v>0.40382244143033291</v>
      </c>
    </row>
    <row r="7" spans="1:8" s="5" customFormat="1" ht="14.1" customHeight="1">
      <c r="A7" s="8" t="s">
        <v>38</v>
      </c>
      <c r="B7" s="9">
        <f t="shared" ref="B7:B15" si="0">SUM(C7:G7)</f>
        <v>3494</v>
      </c>
      <c r="C7" s="9">
        <v>17</v>
      </c>
      <c r="D7" s="9">
        <v>1233</v>
      </c>
      <c r="E7" s="9">
        <v>1181</v>
      </c>
      <c r="F7" s="9">
        <v>561</v>
      </c>
      <c r="G7" s="9">
        <v>502</v>
      </c>
      <c r="H7" s="25">
        <f t="shared" ref="H7:H33" si="1">IF(B7=0,"-",SUM(C7,D7)/B7)</f>
        <v>0.35775615340583861</v>
      </c>
    </row>
    <row r="8" spans="1:8" s="5" customFormat="1" ht="14.1" customHeight="1">
      <c r="A8" s="8" t="s">
        <v>11</v>
      </c>
      <c r="B8" s="9">
        <f t="shared" si="0"/>
        <v>15098</v>
      </c>
      <c r="C8" s="9">
        <v>99</v>
      </c>
      <c r="D8" s="9">
        <v>6183</v>
      </c>
      <c r="E8" s="9">
        <v>5261</v>
      </c>
      <c r="F8" s="9">
        <v>2039</v>
      </c>
      <c r="G8" s="9">
        <v>1516</v>
      </c>
      <c r="H8" s="25">
        <f t="shared" si="1"/>
        <v>0.41608160021194862</v>
      </c>
    </row>
    <row r="9" spans="1:8" s="5" customFormat="1" ht="14.1" customHeight="1">
      <c r="A9" s="8" t="s">
        <v>12</v>
      </c>
      <c r="B9" s="9">
        <f t="shared" si="0"/>
        <v>12148</v>
      </c>
      <c r="C9" s="9">
        <v>114</v>
      </c>
      <c r="D9" s="9">
        <v>6043</v>
      </c>
      <c r="E9" s="9">
        <v>4351</v>
      </c>
      <c r="F9" s="9">
        <v>1216</v>
      </c>
      <c r="G9" s="9">
        <v>424</v>
      </c>
      <c r="H9" s="25">
        <f t="shared" si="1"/>
        <v>0.50683240039512678</v>
      </c>
    </row>
    <row r="10" spans="1:8" s="5" customFormat="1" ht="14.1" customHeight="1">
      <c r="A10" s="8" t="s">
        <v>13</v>
      </c>
      <c r="B10" s="9">
        <f t="shared" si="0"/>
        <v>14410</v>
      </c>
      <c r="C10" s="9">
        <v>360</v>
      </c>
      <c r="D10" s="9">
        <v>7453</v>
      </c>
      <c r="E10" s="9">
        <v>4465</v>
      </c>
      <c r="F10" s="9">
        <v>1369</v>
      </c>
      <c r="G10" s="9">
        <v>763</v>
      </c>
      <c r="H10" s="25">
        <f t="shared" si="1"/>
        <v>0.54219292158223453</v>
      </c>
    </row>
    <row r="11" spans="1:8" s="5" customFormat="1" ht="14.1" customHeight="1">
      <c r="A11" s="8" t="s">
        <v>14</v>
      </c>
      <c r="B11" s="9">
        <f t="shared" si="0"/>
        <v>1538</v>
      </c>
      <c r="C11" s="9">
        <v>8</v>
      </c>
      <c r="D11" s="9">
        <v>606</v>
      </c>
      <c r="E11" s="9">
        <v>576</v>
      </c>
      <c r="F11" s="9">
        <v>310</v>
      </c>
      <c r="G11" s="9">
        <v>38</v>
      </c>
      <c r="H11" s="25">
        <f t="shared" si="1"/>
        <v>0.39921976592977892</v>
      </c>
    </row>
    <row r="12" spans="1:8" s="5" customFormat="1" ht="14.1" customHeight="1">
      <c r="A12" s="8" t="s">
        <v>15</v>
      </c>
      <c r="B12" s="9">
        <f t="shared" si="0"/>
        <v>1802</v>
      </c>
      <c r="C12" s="9" t="s">
        <v>57</v>
      </c>
      <c r="D12" s="9">
        <v>324</v>
      </c>
      <c r="E12" s="9">
        <v>532</v>
      </c>
      <c r="F12" s="9">
        <v>440</v>
      </c>
      <c r="G12" s="9">
        <v>506</v>
      </c>
      <c r="H12" s="25">
        <f t="shared" si="1"/>
        <v>0.17980022197558268</v>
      </c>
    </row>
    <row r="13" spans="1:8" s="5" customFormat="1" ht="14.1" customHeight="1">
      <c r="A13" s="8" t="s">
        <v>16</v>
      </c>
      <c r="B13" s="9">
        <f t="shared" si="0"/>
        <v>1194</v>
      </c>
      <c r="C13" s="9">
        <v>7</v>
      </c>
      <c r="D13" s="9">
        <v>335</v>
      </c>
      <c r="E13" s="9">
        <v>472</v>
      </c>
      <c r="F13" s="9">
        <v>310</v>
      </c>
      <c r="G13" s="9">
        <v>70</v>
      </c>
      <c r="H13" s="25">
        <f t="shared" si="1"/>
        <v>0.28643216080402012</v>
      </c>
    </row>
    <row r="14" spans="1:8" s="5" customFormat="1" ht="14.1" customHeight="1">
      <c r="A14" s="8" t="s">
        <v>17</v>
      </c>
      <c r="B14" s="9">
        <f t="shared" si="0"/>
        <v>3963</v>
      </c>
      <c r="C14" s="9">
        <v>47</v>
      </c>
      <c r="D14" s="9">
        <v>1847</v>
      </c>
      <c r="E14" s="9">
        <v>1235</v>
      </c>
      <c r="F14" s="9">
        <v>526</v>
      </c>
      <c r="G14" s="9">
        <v>308</v>
      </c>
      <c r="H14" s="25">
        <f t="shared" si="1"/>
        <v>0.47792076709563464</v>
      </c>
    </row>
    <row r="15" spans="1:8" s="5" customFormat="1" ht="14.1" customHeight="1">
      <c r="A15" s="8" t="s">
        <v>18</v>
      </c>
      <c r="B15" s="9">
        <f t="shared" si="0"/>
        <v>8878</v>
      </c>
      <c r="C15" s="9">
        <v>208</v>
      </c>
      <c r="D15" s="9">
        <v>4104</v>
      </c>
      <c r="E15" s="9">
        <v>3072</v>
      </c>
      <c r="F15" s="9">
        <v>944</v>
      </c>
      <c r="G15" s="9">
        <v>550</v>
      </c>
      <c r="H15" s="25">
        <f t="shared" si="1"/>
        <v>0.48569497634602388</v>
      </c>
    </row>
    <row r="16" spans="1:8" s="5" customFormat="1" ht="14.1" customHeight="1">
      <c r="A16" s="23" t="s">
        <v>52</v>
      </c>
      <c r="B16" s="10">
        <f>SUM(C16:G16)</f>
        <v>64147</v>
      </c>
      <c r="C16" s="10">
        <f>SUM(C6:C15)</f>
        <v>873</v>
      </c>
      <c r="D16" s="10">
        <f t="shared" ref="D16:G16" si="2">SUM(D6:D15)</f>
        <v>28770</v>
      </c>
      <c r="E16" s="10">
        <f t="shared" si="2"/>
        <v>21759</v>
      </c>
      <c r="F16" s="10">
        <f t="shared" si="2"/>
        <v>7989</v>
      </c>
      <c r="G16" s="10">
        <f t="shared" si="2"/>
        <v>4756</v>
      </c>
      <c r="H16" s="26">
        <f t="shared" si="1"/>
        <v>0.46211046502564423</v>
      </c>
    </row>
    <row r="17" spans="1:8" s="5" customFormat="1" ht="14.1" customHeight="1">
      <c r="A17" s="8" t="s">
        <v>19</v>
      </c>
      <c r="B17" s="9">
        <f t="shared" ref="B17:B31" si="3">SUM(C17:G17)</f>
        <v>11226</v>
      </c>
      <c r="C17" s="9">
        <v>121</v>
      </c>
      <c r="D17" s="9">
        <v>3855</v>
      </c>
      <c r="E17" s="9">
        <v>3622</v>
      </c>
      <c r="F17" s="9">
        <v>1839</v>
      </c>
      <c r="G17" s="9">
        <v>1789</v>
      </c>
      <c r="H17" s="25">
        <f t="shared" si="1"/>
        <v>0.3541778015321575</v>
      </c>
    </row>
    <row r="18" spans="1:8" s="5" customFormat="1" ht="14.1" customHeight="1">
      <c r="A18" s="8" t="s">
        <v>20</v>
      </c>
      <c r="B18" s="9">
        <f t="shared" si="3"/>
        <v>1570</v>
      </c>
      <c r="C18" s="9">
        <v>7</v>
      </c>
      <c r="D18" s="9">
        <v>513</v>
      </c>
      <c r="E18" s="9">
        <v>497</v>
      </c>
      <c r="F18" s="9">
        <v>235</v>
      </c>
      <c r="G18" s="9">
        <v>318</v>
      </c>
      <c r="H18" s="25">
        <f t="shared" si="1"/>
        <v>0.33121019108280253</v>
      </c>
    </row>
    <row r="19" spans="1:8" s="5" customFormat="1" ht="14.1" customHeight="1">
      <c r="A19" s="8" t="s">
        <v>21</v>
      </c>
      <c r="B19" s="9">
        <f t="shared" si="3"/>
        <v>32881</v>
      </c>
      <c r="C19" s="9">
        <v>464</v>
      </c>
      <c r="D19" s="9">
        <v>17395</v>
      </c>
      <c r="E19" s="9">
        <v>9818</v>
      </c>
      <c r="F19" s="9">
        <v>3297</v>
      </c>
      <c r="G19" s="9">
        <v>1907</v>
      </c>
      <c r="H19" s="25">
        <f t="shared" si="1"/>
        <v>0.5431404154374867</v>
      </c>
    </row>
    <row r="20" spans="1:8" s="5" customFormat="1" ht="14.1" customHeight="1">
      <c r="A20" s="8" t="s">
        <v>22</v>
      </c>
      <c r="B20" s="9">
        <f t="shared" si="3"/>
        <v>0</v>
      </c>
      <c r="C20" s="9" t="s">
        <v>57</v>
      </c>
      <c r="D20" s="9" t="s">
        <v>57</v>
      </c>
      <c r="E20" s="9" t="s">
        <v>57</v>
      </c>
      <c r="F20" s="9" t="s">
        <v>57</v>
      </c>
      <c r="G20" s="9" t="s">
        <v>57</v>
      </c>
      <c r="H20" s="25" t="str">
        <f t="shared" si="1"/>
        <v>-</v>
      </c>
    </row>
    <row r="21" spans="1:8" s="5" customFormat="1" ht="14.1" customHeight="1">
      <c r="A21" s="8" t="s">
        <v>23</v>
      </c>
      <c r="B21" s="9">
        <f t="shared" si="3"/>
        <v>1483</v>
      </c>
      <c r="C21" s="9">
        <v>18</v>
      </c>
      <c r="D21" s="9">
        <v>624</v>
      </c>
      <c r="E21" s="9">
        <v>452</v>
      </c>
      <c r="F21" s="9">
        <v>274</v>
      </c>
      <c r="G21" s="9">
        <v>115</v>
      </c>
      <c r="H21" s="25">
        <f t="shared" si="1"/>
        <v>0.43290627107215107</v>
      </c>
    </row>
    <row r="22" spans="1:8" s="5" customFormat="1" ht="14.1" customHeight="1">
      <c r="A22" s="8" t="s">
        <v>24</v>
      </c>
      <c r="B22" s="9">
        <f t="shared" si="3"/>
        <v>3295</v>
      </c>
      <c r="C22" s="9">
        <v>114</v>
      </c>
      <c r="D22" s="9">
        <v>1741</v>
      </c>
      <c r="E22" s="9">
        <v>957</v>
      </c>
      <c r="F22" s="9">
        <v>337</v>
      </c>
      <c r="G22" s="9">
        <v>146</v>
      </c>
      <c r="H22" s="25">
        <f t="shared" si="1"/>
        <v>0.56297420333839154</v>
      </c>
    </row>
    <row r="23" spans="1:8" s="5" customFormat="1" ht="14.1" customHeight="1">
      <c r="A23" s="8" t="s">
        <v>25</v>
      </c>
      <c r="B23" s="9">
        <f t="shared" si="3"/>
        <v>3792</v>
      </c>
      <c r="C23" s="9">
        <v>77</v>
      </c>
      <c r="D23" s="9">
        <v>2282</v>
      </c>
      <c r="E23" s="9">
        <v>989</v>
      </c>
      <c r="F23" s="9">
        <v>258</v>
      </c>
      <c r="G23" s="9">
        <v>186</v>
      </c>
      <c r="H23" s="25">
        <f t="shared" si="1"/>
        <v>0.62209915611814348</v>
      </c>
    </row>
    <row r="24" spans="1:8" s="5" customFormat="1" ht="14.1" customHeight="1">
      <c r="A24" s="8" t="s">
        <v>26</v>
      </c>
      <c r="B24" s="9">
        <f t="shared" si="3"/>
        <v>15226</v>
      </c>
      <c r="C24" s="9">
        <v>254</v>
      </c>
      <c r="D24" s="9">
        <v>7631</v>
      </c>
      <c r="E24" s="9">
        <v>4600</v>
      </c>
      <c r="F24" s="9">
        <v>1909</v>
      </c>
      <c r="G24" s="9">
        <v>832</v>
      </c>
      <c r="H24" s="25">
        <f t="shared" si="1"/>
        <v>0.51786417969263099</v>
      </c>
    </row>
    <row r="25" spans="1:8" s="5" customFormat="1" ht="14.1" customHeight="1">
      <c r="A25" s="8" t="s">
        <v>27</v>
      </c>
      <c r="B25" s="9">
        <f t="shared" si="3"/>
        <v>7449</v>
      </c>
      <c r="C25" s="9">
        <v>52</v>
      </c>
      <c r="D25" s="9">
        <v>3155</v>
      </c>
      <c r="E25" s="9">
        <v>2509</v>
      </c>
      <c r="F25" s="9">
        <v>1259</v>
      </c>
      <c r="G25" s="9">
        <v>474</v>
      </c>
      <c r="H25" s="25">
        <f t="shared" si="1"/>
        <v>0.43052758759565041</v>
      </c>
    </row>
    <row r="26" spans="1:8" s="5" customFormat="1" ht="14.1" customHeight="1">
      <c r="A26" s="8" t="s">
        <v>28</v>
      </c>
      <c r="B26" s="9">
        <f t="shared" si="3"/>
        <v>0</v>
      </c>
      <c r="C26" s="9" t="s">
        <v>57</v>
      </c>
      <c r="D26" s="9" t="s">
        <v>57</v>
      </c>
      <c r="E26" s="9" t="s">
        <v>57</v>
      </c>
      <c r="F26" s="9" t="s">
        <v>57</v>
      </c>
      <c r="G26" s="9" t="s">
        <v>57</v>
      </c>
      <c r="H26" s="25" t="str">
        <f t="shared" si="1"/>
        <v>-</v>
      </c>
    </row>
    <row r="27" spans="1:8" s="5" customFormat="1" ht="14.1" customHeight="1">
      <c r="A27" s="8" t="s">
        <v>29</v>
      </c>
      <c r="B27" s="9">
        <f t="shared" si="3"/>
        <v>0</v>
      </c>
      <c r="C27" s="9" t="s">
        <v>57</v>
      </c>
      <c r="D27" s="9" t="s">
        <v>57</v>
      </c>
      <c r="E27" s="9" t="s">
        <v>57</v>
      </c>
      <c r="F27" s="9" t="s">
        <v>57</v>
      </c>
      <c r="G27" s="9" t="s">
        <v>57</v>
      </c>
      <c r="H27" s="25" t="str">
        <f t="shared" si="1"/>
        <v>-</v>
      </c>
    </row>
    <row r="28" spans="1:8" s="5" customFormat="1" ht="14.1" customHeight="1">
      <c r="A28" s="8" t="s">
        <v>30</v>
      </c>
      <c r="B28" s="9">
        <f t="shared" si="3"/>
        <v>0</v>
      </c>
      <c r="C28" s="9" t="s">
        <v>57</v>
      </c>
      <c r="D28" s="9" t="s">
        <v>57</v>
      </c>
      <c r="E28" s="9" t="s">
        <v>57</v>
      </c>
      <c r="F28" s="9" t="s">
        <v>57</v>
      </c>
      <c r="G28" s="9" t="s">
        <v>57</v>
      </c>
      <c r="H28" s="25" t="str">
        <f t="shared" si="1"/>
        <v>-</v>
      </c>
    </row>
    <row r="29" spans="1:8" s="5" customFormat="1" ht="14.1" customHeight="1">
      <c r="A29" s="8" t="s">
        <v>31</v>
      </c>
      <c r="B29" s="9">
        <f t="shared" si="3"/>
        <v>5203</v>
      </c>
      <c r="C29" s="9">
        <v>73</v>
      </c>
      <c r="D29" s="9">
        <v>2523</v>
      </c>
      <c r="E29" s="9">
        <v>1726</v>
      </c>
      <c r="F29" s="9">
        <v>801</v>
      </c>
      <c r="G29" s="9">
        <v>80</v>
      </c>
      <c r="H29" s="25">
        <f t="shared" si="1"/>
        <v>0.4989429175475687</v>
      </c>
    </row>
    <row r="30" spans="1:8" s="5" customFormat="1" ht="14.1" customHeight="1">
      <c r="A30" s="8" t="s">
        <v>32</v>
      </c>
      <c r="B30" s="9">
        <f t="shared" si="3"/>
        <v>695</v>
      </c>
      <c r="C30" s="9">
        <v>10</v>
      </c>
      <c r="D30" s="9">
        <v>307</v>
      </c>
      <c r="E30" s="9">
        <v>237</v>
      </c>
      <c r="F30" s="9">
        <v>78</v>
      </c>
      <c r="G30" s="9">
        <v>63</v>
      </c>
      <c r="H30" s="25">
        <f t="shared" si="1"/>
        <v>0.45611510791366905</v>
      </c>
    </row>
    <row r="31" spans="1:8" s="5" customFormat="1" ht="14.1" customHeight="1">
      <c r="A31" s="8" t="s">
        <v>33</v>
      </c>
      <c r="B31" s="9">
        <f t="shared" si="3"/>
        <v>950</v>
      </c>
      <c r="C31" s="9">
        <v>2</v>
      </c>
      <c r="D31" s="9">
        <v>566</v>
      </c>
      <c r="E31" s="9">
        <v>221</v>
      </c>
      <c r="F31" s="9">
        <v>38</v>
      </c>
      <c r="G31" s="9">
        <v>123</v>
      </c>
      <c r="H31" s="25">
        <f t="shared" si="1"/>
        <v>0.59789473684210526</v>
      </c>
    </row>
    <row r="32" spans="1:8" s="5" customFormat="1" ht="14.1" customHeight="1">
      <c r="A32" s="11" t="s">
        <v>53</v>
      </c>
      <c r="B32" s="12">
        <f>SUM(C32:G32)</f>
        <v>83770</v>
      </c>
      <c r="C32" s="12">
        <f>SUM(C17:C31)</f>
        <v>1192</v>
      </c>
      <c r="D32" s="12">
        <f t="shared" ref="D32:G32" si="4">SUM(D17:D31)</f>
        <v>40592</v>
      </c>
      <c r="E32" s="12">
        <f t="shared" si="4"/>
        <v>25628</v>
      </c>
      <c r="F32" s="12">
        <f t="shared" si="4"/>
        <v>10325</v>
      </c>
      <c r="G32" s="12">
        <f t="shared" si="4"/>
        <v>6033</v>
      </c>
      <c r="H32" s="27">
        <f t="shared" si="1"/>
        <v>0.49879431777485972</v>
      </c>
    </row>
    <row r="33" spans="1:8" s="5" customFormat="1" ht="15.95" customHeight="1">
      <c r="A33" s="29" t="s">
        <v>34</v>
      </c>
      <c r="B33" s="13">
        <f>SUM(C33:G33)</f>
        <v>147917</v>
      </c>
      <c r="C33" s="13">
        <f>SUM(C16,C32)</f>
        <v>2065</v>
      </c>
      <c r="D33" s="13">
        <f t="shared" ref="D33:G33" si="5">SUM(D16,D32)</f>
        <v>69362</v>
      </c>
      <c r="E33" s="13">
        <f t="shared" si="5"/>
        <v>47387</v>
      </c>
      <c r="F33" s="13">
        <f t="shared" si="5"/>
        <v>18314</v>
      </c>
      <c r="G33" s="13">
        <f t="shared" si="5"/>
        <v>10789</v>
      </c>
      <c r="H33" s="28">
        <f t="shared" si="1"/>
        <v>0.48288567237031577</v>
      </c>
    </row>
    <row r="34" spans="1:8" s="5" customFormat="1" ht="15.95" customHeight="1">
      <c r="A34" s="8" t="s">
        <v>54</v>
      </c>
      <c r="B34" s="9">
        <v>1247064</v>
      </c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35</v>
      </c>
      <c r="B35" s="16">
        <f>B33/B34</f>
        <v>0.11861219632673223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36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7"/>
  <sheetViews>
    <sheetView zoomScaleNormal="100" workbookViewId="0">
      <pane xSplit="1" ySplit="4" topLeftCell="B5" activePane="bottomRight" state="frozen"/>
      <selection activeCell="C6" sqref="C6"/>
      <selection pane="topRight" activeCell="C6" sqref="C6"/>
      <selection pane="bottomLeft" activeCell="C6" sqref="C6"/>
      <selection pane="bottomRight" activeCell="B5" sqref="B5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37</v>
      </c>
      <c r="B1" s="2" t="s">
        <v>56</v>
      </c>
      <c r="C1" s="1" t="s">
        <v>45</v>
      </c>
      <c r="D1" s="3" t="s">
        <v>1</v>
      </c>
    </row>
    <row r="2" spans="1:8" ht="13.5" customHeight="1"/>
    <row r="3" spans="1:8" s="5" customFormat="1" ht="15.95" customHeight="1">
      <c r="A3" s="31" t="s">
        <v>51</v>
      </c>
      <c r="B3" s="33" t="s">
        <v>2</v>
      </c>
      <c r="C3" s="35" t="s">
        <v>3</v>
      </c>
      <c r="D3" s="35"/>
      <c r="E3" s="35"/>
      <c r="F3" s="35"/>
      <c r="G3" s="35"/>
      <c r="H3" s="36" t="s">
        <v>4</v>
      </c>
    </row>
    <row r="4" spans="1:8" s="5" customFormat="1" ht="15.95" customHeight="1">
      <c r="A4" s="32"/>
      <c r="B4" s="34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37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10</v>
      </c>
      <c r="B6" s="9">
        <f>SUM(C6:G6)</f>
        <v>1581</v>
      </c>
      <c r="C6" s="9">
        <v>18</v>
      </c>
      <c r="D6" s="9">
        <v>682</v>
      </c>
      <c r="E6" s="9">
        <v>538</v>
      </c>
      <c r="F6" s="9">
        <v>264</v>
      </c>
      <c r="G6" s="9">
        <v>79</v>
      </c>
      <c r="H6" s="25">
        <f>IF(B6=0,"-",SUM(C6,D6)/B6)</f>
        <v>0.44275774826059455</v>
      </c>
    </row>
    <row r="7" spans="1:8" s="5" customFormat="1" ht="14.1" customHeight="1">
      <c r="A7" s="8" t="s">
        <v>38</v>
      </c>
      <c r="B7" s="9">
        <f t="shared" ref="B7:B15" si="0">SUM(C7:G7)</f>
        <v>3759</v>
      </c>
      <c r="C7" s="9">
        <v>30</v>
      </c>
      <c r="D7" s="9">
        <v>1307</v>
      </c>
      <c r="E7" s="9">
        <v>1125</v>
      </c>
      <c r="F7" s="9">
        <v>605</v>
      </c>
      <c r="G7" s="9">
        <v>692</v>
      </c>
      <c r="H7" s="25">
        <f t="shared" ref="H7:H33" si="1">IF(B7=0,"-",SUM(C7,D7)/B7)</f>
        <v>0.35567970204841715</v>
      </c>
    </row>
    <row r="8" spans="1:8" s="5" customFormat="1" ht="14.1" customHeight="1">
      <c r="A8" s="8" t="s">
        <v>11</v>
      </c>
      <c r="B8" s="9">
        <f t="shared" si="0"/>
        <v>15289</v>
      </c>
      <c r="C8" s="9">
        <v>143</v>
      </c>
      <c r="D8" s="9">
        <v>6240</v>
      </c>
      <c r="E8" s="9">
        <v>5299</v>
      </c>
      <c r="F8" s="9">
        <v>2111</v>
      </c>
      <c r="G8" s="9">
        <v>1496</v>
      </c>
      <c r="H8" s="25">
        <f t="shared" si="1"/>
        <v>0.41748969847602851</v>
      </c>
    </row>
    <row r="9" spans="1:8" s="5" customFormat="1" ht="14.1" customHeight="1">
      <c r="A9" s="8" t="s">
        <v>12</v>
      </c>
      <c r="B9" s="9">
        <f t="shared" si="0"/>
        <v>11426</v>
      </c>
      <c r="C9" s="9">
        <v>112</v>
      </c>
      <c r="D9" s="9">
        <v>5922</v>
      </c>
      <c r="E9" s="9">
        <v>4136</v>
      </c>
      <c r="F9" s="9">
        <v>916</v>
      </c>
      <c r="G9" s="9">
        <v>340</v>
      </c>
      <c r="H9" s="25">
        <f t="shared" si="1"/>
        <v>0.52809382110974967</v>
      </c>
    </row>
    <row r="10" spans="1:8" s="5" customFormat="1" ht="14.1" customHeight="1">
      <c r="A10" s="8" t="s">
        <v>13</v>
      </c>
      <c r="B10" s="9">
        <f t="shared" si="0"/>
        <v>15074</v>
      </c>
      <c r="C10" s="9">
        <v>241</v>
      </c>
      <c r="D10" s="9">
        <v>7684</v>
      </c>
      <c r="E10" s="9">
        <v>4779</v>
      </c>
      <c r="F10" s="9">
        <v>1558</v>
      </c>
      <c r="G10" s="9">
        <v>812</v>
      </c>
      <c r="H10" s="25">
        <f t="shared" si="1"/>
        <v>0.52573968422449247</v>
      </c>
    </row>
    <row r="11" spans="1:8" s="5" customFormat="1" ht="14.1" customHeight="1">
      <c r="A11" s="8" t="s">
        <v>14</v>
      </c>
      <c r="B11" s="9">
        <f t="shared" si="0"/>
        <v>1546</v>
      </c>
      <c r="C11" s="9">
        <v>13</v>
      </c>
      <c r="D11" s="9">
        <v>851</v>
      </c>
      <c r="E11" s="9">
        <v>484</v>
      </c>
      <c r="F11" s="9">
        <v>173</v>
      </c>
      <c r="G11" s="9">
        <v>25</v>
      </c>
      <c r="H11" s="25">
        <f t="shared" si="1"/>
        <v>0.55886157826649419</v>
      </c>
    </row>
    <row r="12" spans="1:8" s="5" customFormat="1" ht="14.1" customHeight="1">
      <c r="A12" s="8" t="s">
        <v>15</v>
      </c>
      <c r="B12" s="9">
        <f t="shared" si="0"/>
        <v>2158</v>
      </c>
      <c r="C12" s="9">
        <v>1</v>
      </c>
      <c r="D12" s="9">
        <v>502</v>
      </c>
      <c r="E12" s="9">
        <v>735</v>
      </c>
      <c r="F12" s="9">
        <v>436</v>
      </c>
      <c r="G12" s="9">
        <v>484</v>
      </c>
      <c r="H12" s="25">
        <f t="shared" si="1"/>
        <v>0.23308619091751623</v>
      </c>
    </row>
    <row r="13" spans="1:8" s="5" customFormat="1" ht="14.1" customHeight="1">
      <c r="A13" s="8" t="s">
        <v>16</v>
      </c>
      <c r="B13" s="9">
        <f t="shared" si="0"/>
        <v>1328</v>
      </c>
      <c r="C13" s="9">
        <v>4</v>
      </c>
      <c r="D13" s="9">
        <v>410</v>
      </c>
      <c r="E13" s="9">
        <v>528</v>
      </c>
      <c r="F13" s="9">
        <v>326</v>
      </c>
      <c r="G13" s="9">
        <v>60</v>
      </c>
      <c r="H13" s="25">
        <f t="shared" si="1"/>
        <v>0.31174698795180722</v>
      </c>
    </row>
    <row r="14" spans="1:8" s="5" customFormat="1" ht="14.1" customHeight="1">
      <c r="A14" s="8" t="s">
        <v>17</v>
      </c>
      <c r="B14" s="9">
        <f t="shared" si="0"/>
        <v>4235</v>
      </c>
      <c r="C14" s="9">
        <v>50</v>
      </c>
      <c r="D14" s="9">
        <v>2076</v>
      </c>
      <c r="E14" s="9">
        <v>1403</v>
      </c>
      <c r="F14" s="9">
        <v>472</v>
      </c>
      <c r="G14" s="9">
        <v>234</v>
      </c>
      <c r="H14" s="25">
        <f t="shared" si="1"/>
        <v>0.5020070838252656</v>
      </c>
    </row>
    <row r="15" spans="1:8" s="5" customFormat="1" ht="14.1" customHeight="1">
      <c r="A15" s="8" t="s">
        <v>18</v>
      </c>
      <c r="B15" s="9">
        <f t="shared" si="0"/>
        <v>8855</v>
      </c>
      <c r="C15" s="9">
        <v>255</v>
      </c>
      <c r="D15" s="9">
        <v>4355</v>
      </c>
      <c r="E15" s="9">
        <v>2861</v>
      </c>
      <c r="F15" s="9">
        <v>936</v>
      </c>
      <c r="G15" s="9">
        <v>448</v>
      </c>
      <c r="H15" s="25">
        <f t="shared" si="1"/>
        <v>0.52060982495765107</v>
      </c>
    </row>
    <row r="16" spans="1:8" s="5" customFormat="1" ht="14.1" customHeight="1">
      <c r="A16" s="23" t="s">
        <v>52</v>
      </c>
      <c r="B16" s="10">
        <f>SUM(C16:G16)</f>
        <v>65251</v>
      </c>
      <c r="C16" s="10">
        <f>SUM(C6:C15)</f>
        <v>867</v>
      </c>
      <c r="D16" s="10">
        <f t="shared" ref="D16:G16" si="2">SUM(D6:D15)</f>
        <v>30029</v>
      </c>
      <c r="E16" s="10">
        <f t="shared" si="2"/>
        <v>21888</v>
      </c>
      <c r="F16" s="10">
        <f t="shared" si="2"/>
        <v>7797</v>
      </c>
      <c r="G16" s="10">
        <f t="shared" si="2"/>
        <v>4670</v>
      </c>
      <c r="H16" s="26">
        <f t="shared" si="1"/>
        <v>0.4734946590856845</v>
      </c>
    </row>
    <row r="17" spans="1:8" s="5" customFormat="1" ht="14.1" customHeight="1">
      <c r="A17" s="8" t="s">
        <v>19</v>
      </c>
      <c r="B17" s="9">
        <f t="shared" ref="B17:B31" si="3">SUM(C17:G17)</f>
        <v>11144</v>
      </c>
      <c r="C17" s="9">
        <v>99</v>
      </c>
      <c r="D17" s="9">
        <v>3962</v>
      </c>
      <c r="E17" s="9">
        <v>3717</v>
      </c>
      <c r="F17" s="9">
        <v>1589</v>
      </c>
      <c r="G17" s="9">
        <v>1777</v>
      </c>
      <c r="H17" s="25">
        <f t="shared" si="1"/>
        <v>0.36441134242641782</v>
      </c>
    </row>
    <row r="18" spans="1:8" s="5" customFormat="1" ht="14.1" customHeight="1">
      <c r="A18" s="8" t="s">
        <v>20</v>
      </c>
      <c r="B18" s="9">
        <f t="shared" si="3"/>
        <v>1197</v>
      </c>
      <c r="C18" s="9">
        <v>3</v>
      </c>
      <c r="D18" s="9">
        <v>312</v>
      </c>
      <c r="E18" s="9">
        <v>397</v>
      </c>
      <c r="F18" s="9">
        <v>202</v>
      </c>
      <c r="G18" s="9">
        <v>283</v>
      </c>
      <c r="H18" s="25">
        <f t="shared" si="1"/>
        <v>0.26315789473684209</v>
      </c>
    </row>
    <row r="19" spans="1:8" s="5" customFormat="1" ht="14.1" customHeight="1">
      <c r="A19" s="8" t="s">
        <v>21</v>
      </c>
      <c r="B19" s="9">
        <f t="shared" si="3"/>
        <v>34393</v>
      </c>
      <c r="C19" s="9">
        <v>635</v>
      </c>
      <c r="D19" s="9">
        <v>18037</v>
      </c>
      <c r="E19" s="9">
        <v>10357</v>
      </c>
      <c r="F19" s="9">
        <v>3407</v>
      </c>
      <c r="G19" s="9">
        <v>1957</v>
      </c>
      <c r="H19" s="25">
        <f t="shared" si="1"/>
        <v>0.54290117175006547</v>
      </c>
    </row>
    <row r="20" spans="1:8" s="5" customFormat="1" ht="14.1" customHeight="1">
      <c r="A20" s="8" t="s">
        <v>22</v>
      </c>
      <c r="B20" s="9">
        <f t="shared" si="3"/>
        <v>0</v>
      </c>
      <c r="C20" s="9" t="s">
        <v>57</v>
      </c>
      <c r="D20" s="9" t="s">
        <v>57</v>
      </c>
      <c r="E20" s="9" t="s">
        <v>57</v>
      </c>
      <c r="F20" s="9" t="s">
        <v>57</v>
      </c>
      <c r="G20" s="9" t="s">
        <v>57</v>
      </c>
      <c r="H20" s="25" t="str">
        <f t="shared" si="1"/>
        <v>-</v>
      </c>
    </row>
    <row r="21" spans="1:8" s="5" customFormat="1" ht="14.1" customHeight="1">
      <c r="A21" s="8" t="s">
        <v>23</v>
      </c>
      <c r="B21" s="9">
        <f t="shared" si="3"/>
        <v>1561</v>
      </c>
      <c r="C21" s="9">
        <v>3</v>
      </c>
      <c r="D21" s="9">
        <v>767</v>
      </c>
      <c r="E21" s="9">
        <v>470</v>
      </c>
      <c r="F21" s="9">
        <v>238</v>
      </c>
      <c r="G21" s="9">
        <v>83</v>
      </c>
      <c r="H21" s="25">
        <f t="shared" si="1"/>
        <v>0.49327354260089684</v>
      </c>
    </row>
    <row r="22" spans="1:8" s="5" customFormat="1" ht="14.1" customHeight="1">
      <c r="A22" s="8" t="s">
        <v>24</v>
      </c>
      <c r="B22" s="9">
        <f t="shared" si="3"/>
        <v>3930</v>
      </c>
      <c r="C22" s="9">
        <v>140</v>
      </c>
      <c r="D22" s="9">
        <v>2211</v>
      </c>
      <c r="E22" s="9">
        <v>1059</v>
      </c>
      <c r="F22" s="9">
        <v>360</v>
      </c>
      <c r="G22" s="9">
        <v>160</v>
      </c>
      <c r="H22" s="25">
        <f t="shared" si="1"/>
        <v>0.59821882951653949</v>
      </c>
    </row>
    <row r="23" spans="1:8" s="5" customFormat="1" ht="14.1" customHeight="1">
      <c r="A23" s="8" t="s">
        <v>25</v>
      </c>
      <c r="B23" s="9">
        <f t="shared" si="3"/>
        <v>4164</v>
      </c>
      <c r="C23" s="9">
        <v>73</v>
      </c>
      <c r="D23" s="9">
        <v>2467</v>
      </c>
      <c r="E23" s="9">
        <v>1171</v>
      </c>
      <c r="F23" s="9">
        <v>272</v>
      </c>
      <c r="G23" s="9">
        <v>181</v>
      </c>
      <c r="H23" s="25">
        <f t="shared" si="1"/>
        <v>0.60999039385206533</v>
      </c>
    </row>
    <row r="24" spans="1:8" s="5" customFormat="1" ht="14.1" customHeight="1">
      <c r="A24" s="8" t="s">
        <v>26</v>
      </c>
      <c r="B24" s="9">
        <f t="shared" si="3"/>
        <v>15556</v>
      </c>
      <c r="C24" s="9">
        <v>232</v>
      </c>
      <c r="D24" s="9">
        <v>7542</v>
      </c>
      <c r="E24" s="9">
        <v>4972</v>
      </c>
      <c r="F24" s="9">
        <v>1956</v>
      </c>
      <c r="G24" s="9">
        <v>854</v>
      </c>
      <c r="H24" s="25">
        <f t="shared" si="1"/>
        <v>0.49974286448958599</v>
      </c>
    </row>
    <row r="25" spans="1:8" s="5" customFormat="1" ht="14.1" customHeight="1">
      <c r="A25" s="8" t="s">
        <v>27</v>
      </c>
      <c r="B25" s="9">
        <f t="shared" si="3"/>
        <v>7239</v>
      </c>
      <c r="C25" s="9">
        <v>65</v>
      </c>
      <c r="D25" s="9">
        <v>3096</v>
      </c>
      <c r="E25" s="9">
        <v>2317</v>
      </c>
      <c r="F25" s="9">
        <v>1230</v>
      </c>
      <c r="G25" s="9">
        <v>531</v>
      </c>
      <c r="H25" s="25">
        <f t="shared" si="1"/>
        <v>0.43666252244785192</v>
      </c>
    </row>
    <row r="26" spans="1:8" s="5" customFormat="1" ht="14.1" customHeight="1">
      <c r="A26" s="8" t="s">
        <v>28</v>
      </c>
      <c r="B26" s="9">
        <f t="shared" si="3"/>
        <v>0</v>
      </c>
      <c r="C26" s="9" t="s">
        <v>57</v>
      </c>
      <c r="D26" s="9" t="s">
        <v>57</v>
      </c>
      <c r="E26" s="9" t="s">
        <v>57</v>
      </c>
      <c r="F26" s="9" t="s">
        <v>57</v>
      </c>
      <c r="G26" s="9" t="s">
        <v>57</v>
      </c>
      <c r="H26" s="25" t="str">
        <f t="shared" si="1"/>
        <v>-</v>
      </c>
    </row>
    <row r="27" spans="1:8" s="5" customFormat="1" ht="14.1" customHeight="1">
      <c r="A27" s="8" t="s">
        <v>29</v>
      </c>
      <c r="B27" s="9">
        <f t="shared" si="3"/>
        <v>0</v>
      </c>
      <c r="C27" s="9" t="s">
        <v>57</v>
      </c>
      <c r="D27" s="9" t="s">
        <v>57</v>
      </c>
      <c r="E27" s="9" t="s">
        <v>57</v>
      </c>
      <c r="F27" s="9" t="s">
        <v>57</v>
      </c>
      <c r="G27" s="9" t="s">
        <v>57</v>
      </c>
      <c r="H27" s="25" t="str">
        <f t="shared" si="1"/>
        <v>-</v>
      </c>
    </row>
    <row r="28" spans="1:8" s="5" customFormat="1" ht="14.1" customHeight="1">
      <c r="A28" s="8" t="s">
        <v>30</v>
      </c>
      <c r="B28" s="9">
        <f t="shared" si="3"/>
        <v>0</v>
      </c>
      <c r="C28" s="9" t="s">
        <v>57</v>
      </c>
      <c r="D28" s="9" t="s">
        <v>57</v>
      </c>
      <c r="E28" s="9" t="s">
        <v>57</v>
      </c>
      <c r="F28" s="9" t="s">
        <v>57</v>
      </c>
      <c r="G28" s="9" t="s">
        <v>57</v>
      </c>
      <c r="H28" s="25" t="str">
        <f t="shared" si="1"/>
        <v>-</v>
      </c>
    </row>
    <row r="29" spans="1:8" s="5" customFormat="1" ht="14.1" customHeight="1">
      <c r="A29" s="8" t="s">
        <v>31</v>
      </c>
      <c r="B29" s="9">
        <f t="shared" si="3"/>
        <v>5230</v>
      </c>
      <c r="C29" s="9">
        <v>54</v>
      </c>
      <c r="D29" s="9">
        <v>2781</v>
      </c>
      <c r="E29" s="9">
        <v>1711</v>
      </c>
      <c r="F29" s="9">
        <v>600</v>
      </c>
      <c r="G29" s="9">
        <v>84</v>
      </c>
      <c r="H29" s="25">
        <f t="shared" si="1"/>
        <v>0.5420650095602294</v>
      </c>
    </row>
    <row r="30" spans="1:8" s="5" customFormat="1" ht="14.1" customHeight="1">
      <c r="A30" s="8" t="s">
        <v>32</v>
      </c>
      <c r="B30" s="9">
        <f t="shared" si="3"/>
        <v>690</v>
      </c>
      <c r="C30" s="9">
        <v>11</v>
      </c>
      <c r="D30" s="9">
        <v>265</v>
      </c>
      <c r="E30" s="9">
        <v>231</v>
      </c>
      <c r="F30" s="9">
        <v>93</v>
      </c>
      <c r="G30" s="9">
        <v>90</v>
      </c>
      <c r="H30" s="25">
        <f t="shared" si="1"/>
        <v>0.4</v>
      </c>
    </row>
    <row r="31" spans="1:8" s="5" customFormat="1" ht="14.1" customHeight="1">
      <c r="A31" s="8" t="s">
        <v>33</v>
      </c>
      <c r="B31" s="9">
        <f t="shared" si="3"/>
        <v>1031</v>
      </c>
      <c r="C31" s="9">
        <v>1</v>
      </c>
      <c r="D31" s="9">
        <v>538</v>
      </c>
      <c r="E31" s="9">
        <v>270</v>
      </c>
      <c r="F31" s="9">
        <v>66</v>
      </c>
      <c r="G31" s="9">
        <v>156</v>
      </c>
      <c r="H31" s="25">
        <f t="shared" si="1"/>
        <v>0.52279340446168765</v>
      </c>
    </row>
    <row r="32" spans="1:8" s="5" customFormat="1" ht="14.1" customHeight="1">
      <c r="A32" s="11" t="s">
        <v>53</v>
      </c>
      <c r="B32" s="12">
        <f>SUM(C32:G32)</f>
        <v>86135</v>
      </c>
      <c r="C32" s="12">
        <f>SUM(C17:C31)</f>
        <v>1316</v>
      </c>
      <c r="D32" s="12">
        <f t="shared" ref="D32:G32" si="4">SUM(D17:D31)</f>
        <v>41978</v>
      </c>
      <c r="E32" s="12">
        <f t="shared" si="4"/>
        <v>26672</v>
      </c>
      <c r="F32" s="12">
        <f t="shared" si="4"/>
        <v>10013</v>
      </c>
      <c r="G32" s="12">
        <f t="shared" si="4"/>
        <v>6156</v>
      </c>
      <c r="H32" s="27">
        <f t="shared" si="1"/>
        <v>0.50262959308062927</v>
      </c>
    </row>
    <row r="33" spans="1:8" s="5" customFormat="1" ht="15.95" customHeight="1">
      <c r="A33" s="29" t="s">
        <v>34</v>
      </c>
      <c r="B33" s="13">
        <f>SUM(C33:G33)</f>
        <v>151386</v>
      </c>
      <c r="C33" s="13">
        <f>SUM(C16,C32)</f>
        <v>2183</v>
      </c>
      <c r="D33" s="13">
        <f t="shared" ref="D33:G33" si="5">SUM(D16,D32)</f>
        <v>72007</v>
      </c>
      <c r="E33" s="13">
        <f t="shared" si="5"/>
        <v>48560</v>
      </c>
      <c r="F33" s="13">
        <f t="shared" si="5"/>
        <v>17810</v>
      </c>
      <c r="G33" s="13">
        <f t="shared" si="5"/>
        <v>10826</v>
      </c>
      <c r="H33" s="28">
        <f t="shared" si="1"/>
        <v>0.49007173714874558</v>
      </c>
    </row>
    <row r="34" spans="1:8" s="5" customFormat="1" ht="15.95" customHeight="1">
      <c r="A34" s="8" t="s">
        <v>54</v>
      </c>
      <c r="B34" s="9">
        <v>1300258</v>
      </c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35</v>
      </c>
      <c r="B35" s="16">
        <f>B33/B34</f>
        <v>0.11642766281768695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36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7"/>
  <sheetViews>
    <sheetView workbookViewId="0">
      <pane xSplit="1" ySplit="4" topLeftCell="B5" activePane="bottomRight" state="frozen"/>
      <selection activeCell="C6" sqref="C6"/>
      <selection pane="topRight" activeCell="C6" sqref="C6"/>
      <selection pane="bottomLeft" activeCell="C6" sqref="C6"/>
      <selection pane="bottomRight" activeCell="B5" sqref="B5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37</v>
      </c>
      <c r="B1" s="2" t="s">
        <v>56</v>
      </c>
      <c r="C1" s="1" t="s">
        <v>46</v>
      </c>
      <c r="D1" s="3" t="s">
        <v>1</v>
      </c>
    </row>
    <row r="2" spans="1:8" ht="13.5" customHeight="1"/>
    <row r="3" spans="1:8" s="5" customFormat="1" ht="15.95" customHeight="1">
      <c r="A3" s="31" t="s">
        <v>51</v>
      </c>
      <c r="B3" s="33" t="s">
        <v>2</v>
      </c>
      <c r="C3" s="35" t="s">
        <v>3</v>
      </c>
      <c r="D3" s="35"/>
      <c r="E3" s="35"/>
      <c r="F3" s="35"/>
      <c r="G3" s="35"/>
      <c r="H3" s="36" t="s">
        <v>4</v>
      </c>
    </row>
    <row r="4" spans="1:8" s="5" customFormat="1" ht="15.95" customHeight="1">
      <c r="A4" s="32"/>
      <c r="B4" s="34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37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10</v>
      </c>
      <c r="B6" s="9">
        <f>SUM(C6:G6)</f>
        <v>2173</v>
      </c>
      <c r="C6" s="9">
        <v>23</v>
      </c>
      <c r="D6" s="9">
        <v>944</v>
      </c>
      <c r="E6" s="9">
        <v>747</v>
      </c>
      <c r="F6" s="9">
        <v>343</v>
      </c>
      <c r="G6" s="9">
        <v>116</v>
      </c>
      <c r="H6" s="25">
        <f>IF(B6=0,"-",SUM(C6,D6)/B6)</f>
        <v>0.44500690289921768</v>
      </c>
    </row>
    <row r="7" spans="1:8" s="5" customFormat="1" ht="14.1" customHeight="1">
      <c r="A7" s="8" t="s">
        <v>38</v>
      </c>
      <c r="B7" s="9">
        <f t="shared" ref="B7:B15" si="0">SUM(C7:G7)</f>
        <v>3811</v>
      </c>
      <c r="C7" s="9">
        <v>32</v>
      </c>
      <c r="D7" s="9">
        <v>1276</v>
      </c>
      <c r="E7" s="9">
        <v>1142</v>
      </c>
      <c r="F7" s="9">
        <v>743</v>
      </c>
      <c r="G7" s="9">
        <v>618</v>
      </c>
      <c r="H7" s="25">
        <f t="shared" ref="H7:H33" si="1">IF(B7=0,"-",SUM(C7,D7)/B7)</f>
        <v>0.34321700341117817</v>
      </c>
    </row>
    <row r="8" spans="1:8" s="5" customFormat="1" ht="14.1" customHeight="1">
      <c r="A8" s="8" t="s">
        <v>11</v>
      </c>
      <c r="B8" s="9">
        <f t="shared" si="0"/>
        <v>16621</v>
      </c>
      <c r="C8" s="9">
        <v>172</v>
      </c>
      <c r="D8" s="9">
        <v>6544</v>
      </c>
      <c r="E8" s="9">
        <v>6017</v>
      </c>
      <c r="F8" s="9">
        <v>2066</v>
      </c>
      <c r="G8" s="9">
        <v>1822</v>
      </c>
      <c r="H8" s="25">
        <f t="shared" si="1"/>
        <v>0.40406714397449012</v>
      </c>
    </row>
    <row r="9" spans="1:8" s="5" customFormat="1" ht="14.1" customHeight="1">
      <c r="A9" s="8" t="s">
        <v>12</v>
      </c>
      <c r="B9" s="9">
        <f t="shared" si="0"/>
        <v>12174</v>
      </c>
      <c r="C9" s="9">
        <v>110</v>
      </c>
      <c r="D9" s="9">
        <v>6037</v>
      </c>
      <c r="E9" s="9">
        <v>4594</v>
      </c>
      <c r="F9" s="9">
        <v>1011</v>
      </c>
      <c r="G9" s="9">
        <v>422</v>
      </c>
      <c r="H9" s="25">
        <f t="shared" si="1"/>
        <v>0.50492853622474121</v>
      </c>
    </row>
    <row r="10" spans="1:8" s="5" customFormat="1" ht="14.1" customHeight="1">
      <c r="A10" s="8" t="s">
        <v>13</v>
      </c>
      <c r="B10" s="9">
        <f t="shared" si="0"/>
        <v>15897</v>
      </c>
      <c r="C10" s="9">
        <v>230</v>
      </c>
      <c r="D10" s="9">
        <v>8399</v>
      </c>
      <c r="E10" s="9">
        <v>4774</v>
      </c>
      <c r="F10" s="9">
        <v>1659</v>
      </c>
      <c r="G10" s="9">
        <v>835</v>
      </c>
      <c r="H10" s="25">
        <f t="shared" si="1"/>
        <v>0.54280681889664717</v>
      </c>
    </row>
    <row r="11" spans="1:8" s="5" customFormat="1" ht="14.1" customHeight="1">
      <c r="A11" s="8" t="s">
        <v>14</v>
      </c>
      <c r="B11" s="9">
        <f t="shared" si="0"/>
        <v>1567</v>
      </c>
      <c r="C11" s="9">
        <v>5</v>
      </c>
      <c r="D11" s="9">
        <v>813</v>
      </c>
      <c r="E11" s="9">
        <v>563</v>
      </c>
      <c r="F11" s="9">
        <v>167</v>
      </c>
      <c r="G11" s="9">
        <v>19</v>
      </c>
      <c r="H11" s="25">
        <f t="shared" si="1"/>
        <v>0.52201659221442243</v>
      </c>
    </row>
    <row r="12" spans="1:8" s="5" customFormat="1" ht="14.1" customHeight="1">
      <c r="A12" s="8" t="s">
        <v>15</v>
      </c>
      <c r="B12" s="9">
        <f t="shared" si="0"/>
        <v>2489</v>
      </c>
      <c r="C12" s="9">
        <v>4</v>
      </c>
      <c r="D12" s="9">
        <v>679</v>
      </c>
      <c r="E12" s="9">
        <v>850</v>
      </c>
      <c r="F12" s="9">
        <v>405</v>
      </c>
      <c r="G12" s="9">
        <v>551</v>
      </c>
      <c r="H12" s="25">
        <f t="shared" si="1"/>
        <v>0.27440739252711932</v>
      </c>
    </row>
    <row r="13" spans="1:8" s="5" customFormat="1" ht="14.1" customHeight="1">
      <c r="A13" s="8" t="s">
        <v>16</v>
      </c>
      <c r="B13" s="9">
        <f t="shared" si="0"/>
        <v>1244</v>
      </c>
      <c r="C13" s="9">
        <v>9</v>
      </c>
      <c r="D13" s="9">
        <v>414</v>
      </c>
      <c r="E13" s="9">
        <v>520</v>
      </c>
      <c r="F13" s="9">
        <v>250</v>
      </c>
      <c r="G13" s="9">
        <v>51</v>
      </c>
      <c r="H13" s="25">
        <f t="shared" si="1"/>
        <v>0.340032154340836</v>
      </c>
    </row>
    <row r="14" spans="1:8" s="5" customFormat="1" ht="14.1" customHeight="1">
      <c r="A14" s="8" t="s">
        <v>17</v>
      </c>
      <c r="B14" s="9">
        <f t="shared" si="0"/>
        <v>4861</v>
      </c>
      <c r="C14" s="9">
        <v>59</v>
      </c>
      <c r="D14" s="9">
        <v>2136</v>
      </c>
      <c r="E14" s="9">
        <v>1593</v>
      </c>
      <c r="F14" s="9">
        <v>669</v>
      </c>
      <c r="G14" s="9">
        <v>404</v>
      </c>
      <c r="H14" s="25">
        <f t="shared" si="1"/>
        <v>0.45155317835836245</v>
      </c>
    </row>
    <row r="15" spans="1:8" s="5" customFormat="1" ht="14.1" customHeight="1">
      <c r="A15" s="8" t="s">
        <v>18</v>
      </c>
      <c r="B15" s="9">
        <f t="shared" si="0"/>
        <v>6692</v>
      </c>
      <c r="C15" s="9">
        <v>161</v>
      </c>
      <c r="D15" s="9">
        <v>3132</v>
      </c>
      <c r="E15" s="9">
        <v>2180</v>
      </c>
      <c r="F15" s="9">
        <v>710</v>
      </c>
      <c r="G15" s="9">
        <v>509</v>
      </c>
      <c r="H15" s="25">
        <f t="shared" si="1"/>
        <v>0.49208009563658101</v>
      </c>
    </row>
    <row r="16" spans="1:8" s="5" customFormat="1" ht="14.1" customHeight="1">
      <c r="A16" s="23" t="s">
        <v>52</v>
      </c>
      <c r="B16" s="10">
        <f>SUM(C16:G16)</f>
        <v>67529</v>
      </c>
      <c r="C16" s="10">
        <f>SUM(C6:C15)</f>
        <v>805</v>
      </c>
      <c r="D16" s="10">
        <f t="shared" ref="D16:G16" si="2">SUM(D6:D15)</f>
        <v>30374</v>
      </c>
      <c r="E16" s="10">
        <f t="shared" si="2"/>
        <v>22980</v>
      </c>
      <c r="F16" s="10">
        <f t="shared" si="2"/>
        <v>8023</v>
      </c>
      <c r="G16" s="10">
        <f t="shared" si="2"/>
        <v>5347</v>
      </c>
      <c r="H16" s="26">
        <f t="shared" si="1"/>
        <v>0.46171274563520859</v>
      </c>
    </row>
    <row r="17" spans="1:8" s="5" customFormat="1" ht="14.1" customHeight="1">
      <c r="A17" s="8" t="s">
        <v>19</v>
      </c>
      <c r="B17" s="9">
        <f t="shared" ref="B17:B31" si="3">SUM(C17:G17)</f>
        <v>12672</v>
      </c>
      <c r="C17" s="9">
        <v>84</v>
      </c>
      <c r="D17" s="9">
        <v>4508</v>
      </c>
      <c r="E17" s="9">
        <v>4375</v>
      </c>
      <c r="F17" s="9">
        <v>1812</v>
      </c>
      <c r="G17" s="9">
        <v>1893</v>
      </c>
      <c r="H17" s="25">
        <f t="shared" si="1"/>
        <v>0.36237373737373735</v>
      </c>
    </row>
    <row r="18" spans="1:8" s="5" customFormat="1" ht="14.1" customHeight="1">
      <c r="A18" s="8" t="s">
        <v>20</v>
      </c>
      <c r="B18" s="9">
        <f t="shared" si="3"/>
        <v>1229</v>
      </c>
      <c r="C18" s="9">
        <v>1</v>
      </c>
      <c r="D18" s="9">
        <v>253</v>
      </c>
      <c r="E18" s="9">
        <v>373</v>
      </c>
      <c r="F18" s="9">
        <v>225</v>
      </c>
      <c r="G18" s="9">
        <v>377</v>
      </c>
      <c r="H18" s="25">
        <f t="shared" si="1"/>
        <v>0.20667209113100082</v>
      </c>
    </row>
    <row r="19" spans="1:8" s="5" customFormat="1" ht="14.1" customHeight="1">
      <c r="A19" s="8" t="s">
        <v>21</v>
      </c>
      <c r="B19" s="9">
        <f t="shared" si="3"/>
        <v>34921</v>
      </c>
      <c r="C19" s="9">
        <v>377</v>
      </c>
      <c r="D19" s="9">
        <v>17647</v>
      </c>
      <c r="E19" s="9">
        <v>11076</v>
      </c>
      <c r="F19" s="9">
        <v>3848</v>
      </c>
      <c r="G19" s="9">
        <v>1973</v>
      </c>
      <c r="H19" s="25">
        <f t="shared" si="1"/>
        <v>0.51613642221013145</v>
      </c>
    </row>
    <row r="20" spans="1:8" s="5" customFormat="1" ht="14.1" customHeight="1">
      <c r="A20" s="8" t="s">
        <v>22</v>
      </c>
      <c r="B20" s="9">
        <f t="shared" si="3"/>
        <v>0</v>
      </c>
      <c r="C20" s="9" t="s">
        <v>57</v>
      </c>
      <c r="D20" s="9" t="s">
        <v>57</v>
      </c>
      <c r="E20" s="9" t="s">
        <v>57</v>
      </c>
      <c r="F20" s="9" t="s">
        <v>57</v>
      </c>
      <c r="G20" s="9" t="s">
        <v>57</v>
      </c>
      <c r="H20" s="25" t="str">
        <f t="shared" si="1"/>
        <v>-</v>
      </c>
    </row>
    <row r="21" spans="1:8" s="5" customFormat="1" ht="14.1" customHeight="1">
      <c r="A21" s="8" t="s">
        <v>23</v>
      </c>
      <c r="B21" s="9">
        <f t="shared" si="3"/>
        <v>1494</v>
      </c>
      <c r="C21" s="9">
        <v>12</v>
      </c>
      <c r="D21" s="9">
        <v>727</v>
      </c>
      <c r="E21" s="9">
        <v>495</v>
      </c>
      <c r="F21" s="9">
        <v>205</v>
      </c>
      <c r="G21" s="9">
        <v>55</v>
      </c>
      <c r="H21" s="25">
        <f t="shared" si="1"/>
        <v>0.49464524765729584</v>
      </c>
    </row>
    <row r="22" spans="1:8" s="5" customFormat="1" ht="14.1" customHeight="1">
      <c r="A22" s="8" t="s">
        <v>24</v>
      </c>
      <c r="B22" s="9">
        <f t="shared" si="3"/>
        <v>3578</v>
      </c>
      <c r="C22" s="9">
        <v>145</v>
      </c>
      <c r="D22" s="9">
        <v>1986</v>
      </c>
      <c r="E22" s="9">
        <v>939</v>
      </c>
      <c r="F22" s="9">
        <v>321</v>
      </c>
      <c r="G22" s="9">
        <v>187</v>
      </c>
      <c r="H22" s="25">
        <f t="shared" si="1"/>
        <v>0.59558412520961435</v>
      </c>
    </row>
    <row r="23" spans="1:8" s="5" customFormat="1" ht="14.1" customHeight="1">
      <c r="A23" s="8" t="s">
        <v>25</v>
      </c>
      <c r="B23" s="9">
        <f t="shared" si="3"/>
        <v>3755</v>
      </c>
      <c r="C23" s="9">
        <v>51</v>
      </c>
      <c r="D23" s="9">
        <v>2183</v>
      </c>
      <c r="E23" s="9">
        <v>1166</v>
      </c>
      <c r="F23" s="9">
        <v>214</v>
      </c>
      <c r="G23" s="9">
        <v>141</v>
      </c>
      <c r="H23" s="25">
        <f t="shared" si="1"/>
        <v>0.59494007989347542</v>
      </c>
    </row>
    <row r="24" spans="1:8" s="5" customFormat="1" ht="14.1" customHeight="1">
      <c r="A24" s="8" t="s">
        <v>26</v>
      </c>
      <c r="B24" s="9">
        <f t="shared" si="3"/>
        <v>15228</v>
      </c>
      <c r="C24" s="9">
        <v>226</v>
      </c>
      <c r="D24" s="9">
        <v>7665</v>
      </c>
      <c r="E24" s="9">
        <v>4683</v>
      </c>
      <c r="F24" s="9">
        <v>1667</v>
      </c>
      <c r="G24" s="9">
        <v>987</v>
      </c>
      <c r="H24" s="25">
        <f t="shared" si="1"/>
        <v>0.51819017599159445</v>
      </c>
    </row>
    <row r="25" spans="1:8" s="5" customFormat="1" ht="14.1" customHeight="1">
      <c r="A25" s="8" t="s">
        <v>27</v>
      </c>
      <c r="B25" s="9">
        <f t="shared" si="3"/>
        <v>7412</v>
      </c>
      <c r="C25" s="9">
        <v>49</v>
      </c>
      <c r="D25" s="9">
        <v>3260</v>
      </c>
      <c r="E25" s="9">
        <v>2576</v>
      </c>
      <c r="F25" s="9">
        <v>1054</v>
      </c>
      <c r="G25" s="9">
        <v>473</v>
      </c>
      <c r="H25" s="25">
        <f t="shared" si="1"/>
        <v>0.4464382083108473</v>
      </c>
    </row>
    <row r="26" spans="1:8" s="5" customFormat="1" ht="14.1" customHeight="1">
      <c r="A26" s="8" t="s">
        <v>28</v>
      </c>
      <c r="B26" s="9">
        <f t="shared" si="3"/>
        <v>0</v>
      </c>
      <c r="C26" s="9" t="s">
        <v>57</v>
      </c>
      <c r="D26" s="9" t="s">
        <v>57</v>
      </c>
      <c r="E26" s="9" t="s">
        <v>57</v>
      </c>
      <c r="F26" s="9" t="s">
        <v>57</v>
      </c>
      <c r="G26" s="9" t="s">
        <v>57</v>
      </c>
      <c r="H26" s="25" t="str">
        <f t="shared" si="1"/>
        <v>-</v>
      </c>
    </row>
    <row r="27" spans="1:8" s="5" customFormat="1" ht="14.1" customHeight="1">
      <c r="A27" s="8" t="s">
        <v>29</v>
      </c>
      <c r="B27" s="9">
        <f t="shared" si="3"/>
        <v>0</v>
      </c>
      <c r="C27" s="9" t="s">
        <v>57</v>
      </c>
      <c r="D27" s="9" t="s">
        <v>57</v>
      </c>
      <c r="E27" s="9" t="s">
        <v>57</v>
      </c>
      <c r="F27" s="9" t="s">
        <v>57</v>
      </c>
      <c r="G27" s="9" t="s">
        <v>57</v>
      </c>
      <c r="H27" s="25" t="str">
        <f t="shared" si="1"/>
        <v>-</v>
      </c>
    </row>
    <row r="28" spans="1:8" s="5" customFormat="1" ht="14.1" customHeight="1">
      <c r="A28" s="8" t="s">
        <v>30</v>
      </c>
      <c r="B28" s="9">
        <f t="shared" si="3"/>
        <v>0</v>
      </c>
      <c r="C28" s="9" t="s">
        <v>57</v>
      </c>
      <c r="D28" s="9" t="s">
        <v>57</v>
      </c>
      <c r="E28" s="9" t="s">
        <v>57</v>
      </c>
      <c r="F28" s="9" t="s">
        <v>57</v>
      </c>
      <c r="G28" s="9" t="s">
        <v>57</v>
      </c>
      <c r="H28" s="25" t="str">
        <f t="shared" si="1"/>
        <v>-</v>
      </c>
    </row>
    <row r="29" spans="1:8" s="5" customFormat="1" ht="14.1" customHeight="1">
      <c r="A29" s="8" t="s">
        <v>31</v>
      </c>
      <c r="B29" s="9">
        <f t="shared" si="3"/>
        <v>5340</v>
      </c>
      <c r="C29" s="9">
        <v>60</v>
      </c>
      <c r="D29" s="9">
        <v>2843</v>
      </c>
      <c r="E29" s="9">
        <v>1826</v>
      </c>
      <c r="F29" s="9">
        <v>529</v>
      </c>
      <c r="G29" s="9">
        <v>82</v>
      </c>
      <c r="H29" s="25">
        <f t="shared" si="1"/>
        <v>0.54363295880149809</v>
      </c>
    </row>
    <row r="30" spans="1:8" s="5" customFormat="1" ht="14.1" customHeight="1">
      <c r="A30" s="8" t="s">
        <v>32</v>
      </c>
      <c r="B30" s="9">
        <f t="shared" si="3"/>
        <v>748</v>
      </c>
      <c r="C30" s="9">
        <v>12</v>
      </c>
      <c r="D30" s="9">
        <v>341</v>
      </c>
      <c r="E30" s="9">
        <v>274</v>
      </c>
      <c r="F30" s="9">
        <v>89</v>
      </c>
      <c r="G30" s="9">
        <v>32</v>
      </c>
      <c r="H30" s="25">
        <f t="shared" si="1"/>
        <v>0.47192513368983957</v>
      </c>
    </row>
    <row r="31" spans="1:8" s="5" customFormat="1" ht="14.1" customHeight="1">
      <c r="A31" s="8" t="s">
        <v>33</v>
      </c>
      <c r="B31" s="9">
        <f t="shared" si="3"/>
        <v>986</v>
      </c>
      <c r="C31" s="9">
        <v>9</v>
      </c>
      <c r="D31" s="9">
        <v>536</v>
      </c>
      <c r="E31" s="9">
        <v>241</v>
      </c>
      <c r="F31" s="9">
        <v>44</v>
      </c>
      <c r="G31" s="9">
        <v>156</v>
      </c>
      <c r="H31" s="25">
        <f t="shared" si="1"/>
        <v>0.55273833671399597</v>
      </c>
    </row>
    <row r="32" spans="1:8" s="5" customFormat="1" ht="14.1" customHeight="1">
      <c r="A32" s="11" t="s">
        <v>53</v>
      </c>
      <c r="B32" s="12">
        <f>SUM(C32:G32)</f>
        <v>87363</v>
      </c>
      <c r="C32" s="12">
        <f>SUM(C17:C31)</f>
        <v>1026</v>
      </c>
      <c r="D32" s="12">
        <f t="shared" ref="D32:G32" si="4">SUM(D17:D31)</f>
        <v>41949</v>
      </c>
      <c r="E32" s="12">
        <f t="shared" si="4"/>
        <v>28024</v>
      </c>
      <c r="F32" s="12">
        <f t="shared" si="4"/>
        <v>10008</v>
      </c>
      <c r="G32" s="12">
        <f t="shared" si="4"/>
        <v>6356</v>
      </c>
      <c r="H32" s="27">
        <f t="shared" si="1"/>
        <v>0.49191305243638611</v>
      </c>
    </row>
    <row r="33" spans="1:8" s="5" customFormat="1" ht="15.95" customHeight="1">
      <c r="A33" s="29" t="s">
        <v>34</v>
      </c>
      <c r="B33" s="13">
        <f>SUM(C33:G33)</f>
        <v>154892</v>
      </c>
      <c r="C33" s="13">
        <f>SUM(C16,C32)</f>
        <v>1831</v>
      </c>
      <c r="D33" s="13">
        <f t="shared" ref="D33:G33" si="5">SUM(D16,D32)</f>
        <v>72323</v>
      </c>
      <c r="E33" s="13">
        <f t="shared" si="5"/>
        <v>51004</v>
      </c>
      <c r="F33" s="13">
        <f t="shared" si="5"/>
        <v>18031</v>
      </c>
      <c r="G33" s="13">
        <f t="shared" si="5"/>
        <v>11703</v>
      </c>
      <c r="H33" s="28">
        <f t="shared" si="1"/>
        <v>0.47874648141931153</v>
      </c>
    </row>
    <row r="34" spans="1:8" s="5" customFormat="1" ht="15.95" customHeight="1">
      <c r="A34" s="8" t="s">
        <v>54</v>
      </c>
      <c r="B34" s="9">
        <v>1292791</v>
      </c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35</v>
      </c>
      <c r="B35" s="16">
        <f>B33/B34</f>
        <v>0.11981209646416165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36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令和5年計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magjm@jmma.or.jp</cp:lastModifiedBy>
  <cp:lastPrinted>2021-12-20T04:04:57Z</cp:lastPrinted>
  <dcterms:created xsi:type="dcterms:W3CDTF">2021-06-24T01:29:14Z</dcterms:created>
  <dcterms:modified xsi:type="dcterms:W3CDTF">2024-01-31T06:31:29Z</dcterms:modified>
</cp:coreProperties>
</file>